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ex\Desktop\"/>
    </mc:Choice>
  </mc:AlternateContent>
  <bookViews>
    <workbookView xWindow="0" yWindow="0" windowWidth="25200" windowHeight="119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Sheet1!$K$27:$M$37</definedName>
    <definedName name="_xlnm.Print_Area" localSheetId="0">Sheet1!$A$1:$Q$60</definedName>
  </definedNames>
  <calcPr calcId="171027"/>
</workbook>
</file>

<file path=xl/calcChain.xml><?xml version="1.0" encoding="utf-8"?>
<calcChain xmlns="http://schemas.openxmlformats.org/spreadsheetml/2006/main">
  <c r="AK38" i="1" l="1"/>
  <c r="AQ38" i="1"/>
  <c r="AU38" i="1"/>
  <c r="BA38" i="1"/>
  <c r="BL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AG38" i="1"/>
  <c r="AF38" i="1"/>
  <c r="AN25" i="1"/>
  <c r="AS25" i="1"/>
  <c r="AV25" i="1"/>
  <c r="AX25" i="1"/>
  <c r="AZ25" i="1"/>
  <c r="BA25" i="1"/>
  <c r="BB25" i="1"/>
  <c r="BL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AG25" i="1"/>
  <c r="BA24" i="1" l="1"/>
  <c r="AK24" i="1"/>
  <c r="AK25" i="1" s="1"/>
  <c r="V33" i="1" l="1"/>
  <c r="C54" i="1"/>
  <c r="C50" i="1"/>
  <c r="C44" i="1"/>
  <c r="C26" i="1"/>
  <c r="AX24" i="1" l="1"/>
  <c r="AX37" i="1"/>
  <c r="AX38" i="1" s="1"/>
  <c r="CF24" i="1" l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E25" i="1" s="1"/>
  <c r="BD24" i="1"/>
  <c r="BD25" i="1" s="1"/>
  <c r="BC24" i="1"/>
  <c r="BB24" i="1"/>
  <c r="AZ24" i="1"/>
  <c r="AY24" i="1"/>
  <c r="AY25" i="1" s="1"/>
  <c r="AW24" i="1"/>
  <c r="AW25" i="1" s="1"/>
  <c r="AV24" i="1"/>
  <c r="AU24" i="1"/>
  <c r="AU25" i="1" s="1"/>
  <c r="AT24" i="1"/>
  <c r="AT25" i="1" s="1"/>
  <c r="AS24" i="1"/>
  <c r="AR24" i="1"/>
  <c r="AR25" i="1" s="1"/>
  <c r="AQ24" i="1"/>
  <c r="AQ25" i="1" s="1"/>
  <c r="AP24" i="1"/>
  <c r="AP25" i="1" s="1"/>
  <c r="AO24" i="1"/>
  <c r="AO25" i="1" s="1"/>
  <c r="AN24" i="1"/>
  <c r="AM24" i="1"/>
  <c r="AM25" i="1" s="1"/>
  <c r="AL24" i="1"/>
  <c r="AL25" i="1" s="1"/>
  <c r="AJ24" i="1"/>
  <c r="AJ25" i="1" s="1"/>
  <c r="AI24" i="1"/>
  <c r="AI25" i="1" s="1"/>
  <c r="AH24" i="1"/>
  <c r="AH25" i="1" s="1"/>
  <c r="AG24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E38" i="1" s="1"/>
  <c r="BD37" i="1"/>
  <c r="BD38" i="1" s="1"/>
  <c r="BC37" i="1"/>
  <c r="BB37" i="1"/>
  <c r="BB38" i="1" s="1"/>
  <c r="BA37" i="1"/>
  <c r="AZ37" i="1"/>
  <c r="AZ38" i="1" s="1"/>
  <c r="AY37" i="1"/>
  <c r="AY38" i="1" s="1"/>
  <c r="AW37" i="1"/>
  <c r="AW38" i="1" s="1"/>
  <c r="AV37" i="1"/>
  <c r="AV38" i="1" s="1"/>
  <c r="AU37" i="1"/>
  <c r="AT37" i="1"/>
  <c r="AT38" i="1" s="1"/>
  <c r="AS37" i="1"/>
  <c r="AS38" i="1" s="1"/>
  <c r="AR37" i="1"/>
  <c r="AR38" i="1" s="1"/>
  <c r="AQ37" i="1"/>
  <c r="AP37" i="1"/>
  <c r="AP38" i="1" s="1"/>
  <c r="AO37" i="1"/>
  <c r="AO38" i="1" s="1"/>
  <c r="AN37" i="1"/>
  <c r="AN38" i="1" s="1"/>
  <c r="AM37" i="1"/>
  <c r="AM38" i="1" s="1"/>
  <c r="AL37" i="1"/>
  <c r="AL38" i="1" s="1"/>
  <c r="AK37" i="1"/>
  <c r="AJ37" i="1"/>
  <c r="AJ38" i="1" s="1"/>
  <c r="AI37" i="1"/>
  <c r="AI38" i="1" s="1"/>
  <c r="AH37" i="1"/>
  <c r="AH38" i="1" s="1"/>
  <c r="AG37" i="1"/>
  <c r="AF37" i="1"/>
  <c r="AF24" i="1"/>
  <c r="AF25" i="1" s="1"/>
  <c r="CH37" i="1" l="1"/>
  <c r="U52" i="1" s="1"/>
  <c r="BN38" i="1"/>
  <c r="CH24" i="1"/>
  <c r="U49" i="1" s="1"/>
  <c r="BN25" i="1"/>
  <c r="BM38" i="1"/>
  <c r="BM25" i="1"/>
  <c r="BK38" i="1"/>
  <c r="BK25" i="1"/>
  <c r="BJ38" i="1"/>
  <c r="BJ25" i="1"/>
  <c r="BI38" i="1"/>
  <c r="BI25" i="1"/>
  <c r="BH38" i="1"/>
  <c r="BH25" i="1"/>
  <c r="BG38" i="1"/>
  <c r="BG25" i="1"/>
  <c r="BF25" i="1"/>
  <c r="BF38" i="1"/>
  <c r="BC25" i="1"/>
  <c r="BC38" i="1"/>
  <c r="Y35" i="1"/>
  <c r="X35" i="1"/>
  <c r="V35" i="1"/>
  <c r="U35" i="1"/>
  <c r="Y33" i="1"/>
  <c r="X33" i="1"/>
  <c r="U33" i="1"/>
  <c r="CH25" i="1" l="1"/>
  <c r="U50" i="1" s="1"/>
  <c r="CH38" i="1"/>
  <c r="U53" i="1" s="1"/>
  <c r="U55" i="1"/>
  <c r="AA33" i="1"/>
  <c r="AA35" i="1"/>
  <c r="U58" i="1"/>
  <c r="U56" i="1" l="1"/>
  <c r="Y34" i="1"/>
  <c r="Y32" i="1"/>
  <c r="Y31" i="1"/>
  <c r="X34" i="1"/>
  <c r="X32" i="1"/>
  <c r="X31" i="1"/>
  <c r="V34" i="1"/>
  <c r="V32" i="1"/>
  <c r="V31" i="1"/>
  <c r="U34" i="1"/>
  <c r="U32" i="1"/>
  <c r="U31" i="1"/>
  <c r="Y22" i="1"/>
  <c r="Y21" i="1"/>
  <c r="Y20" i="1"/>
  <c r="Y19" i="1"/>
  <c r="Y18" i="1"/>
  <c r="X22" i="1"/>
  <c r="X21" i="1"/>
  <c r="X20" i="1"/>
  <c r="X19" i="1"/>
  <c r="X18" i="1"/>
  <c r="V22" i="1"/>
  <c r="V21" i="1"/>
  <c r="V20" i="1"/>
  <c r="V19" i="1"/>
  <c r="V18" i="1"/>
  <c r="U22" i="1"/>
  <c r="U21" i="1"/>
  <c r="U20" i="1"/>
  <c r="U19" i="1"/>
  <c r="U18" i="1"/>
  <c r="AA21" i="1" l="1"/>
  <c r="U44" i="1" s="1"/>
  <c r="AA34" i="1"/>
  <c r="AA19" i="1"/>
  <c r="AA22" i="1"/>
  <c r="U45" i="1" s="1"/>
  <c r="AA20" i="1"/>
  <c r="U43" i="1" s="1"/>
  <c r="AA18" i="1"/>
  <c r="AA31" i="1"/>
  <c r="AA32" i="1"/>
  <c r="V25" i="1"/>
  <c r="X38" i="1"/>
  <c r="V38" i="1"/>
  <c r="Y38" i="1"/>
  <c r="U38" i="1"/>
  <c r="Y25" i="1"/>
  <c r="X25" i="1"/>
  <c r="U25" i="1"/>
  <c r="O98" i="1"/>
  <c r="K98" i="1"/>
  <c r="G98" i="1"/>
  <c r="K114" i="1"/>
  <c r="O119" i="1"/>
  <c r="K119" i="1"/>
  <c r="G119" i="1"/>
  <c r="O114" i="1"/>
  <c r="G114" i="1"/>
  <c r="O82" i="1"/>
  <c r="K82" i="1"/>
  <c r="O54" i="1"/>
  <c r="K54" i="1"/>
  <c r="G54" i="1"/>
  <c r="O50" i="1"/>
  <c r="K50" i="1"/>
  <c r="G50" i="1"/>
  <c r="O44" i="1"/>
  <c r="K44" i="1"/>
  <c r="G44" i="1"/>
  <c r="O26" i="1"/>
  <c r="K26" i="1"/>
  <c r="G26" i="1"/>
  <c r="U42" i="1" l="1"/>
  <c r="AA25" i="1"/>
  <c r="AB41" i="1" s="1"/>
  <c r="U41" i="1"/>
  <c r="AA38" i="1"/>
  <c r="AB42" i="1" s="1"/>
  <c r="G82" i="1"/>
  <c r="C114" i="1"/>
  <c r="C119" i="1"/>
  <c r="C98" i="1"/>
  <c r="C82" i="1"/>
  <c r="AB43" i="1" l="1"/>
  <c r="K4" i="1"/>
  <c r="C65" i="1" l="1"/>
  <c r="K65" i="1" l="1"/>
</calcChain>
</file>

<file path=xl/sharedStrings.xml><?xml version="1.0" encoding="utf-8"?>
<sst xmlns="http://schemas.openxmlformats.org/spreadsheetml/2006/main" count="210" uniqueCount="103">
  <si>
    <t>Date:</t>
  </si>
  <si>
    <t>for</t>
  </si>
  <si>
    <t>Name:</t>
  </si>
  <si>
    <t xml:space="preserve">WEEKLY CLUB RESULTS </t>
  </si>
  <si>
    <t>Publishing:</t>
  </si>
  <si>
    <t xml:space="preserve">Publishing: </t>
  </si>
  <si>
    <t xml:space="preserve">Aust Indoor 25m </t>
  </si>
  <si>
    <t>Compound</t>
  </si>
  <si>
    <t>Recurve</t>
  </si>
  <si>
    <t>B/B Compound</t>
  </si>
  <si>
    <t>B/B Recurve</t>
  </si>
  <si>
    <t>Longbow</t>
  </si>
  <si>
    <t>Aust Indoor 18m</t>
  </si>
  <si>
    <t>Melbourne</t>
  </si>
  <si>
    <t xml:space="preserve">Adelaide </t>
  </si>
  <si>
    <t>Short Canberra</t>
  </si>
  <si>
    <t>Canberra</t>
  </si>
  <si>
    <t>WA 900</t>
  </si>
  <si>
    <t>Samford</t>
  </si>
  <si>
    <t>Geelong</t>
  </si>
  <si>
    <t>Flights</t>
  </si>
  <si>
    <t xml:space="preserve">WA Indoor 18m </t>
  </si>
  <si>
    <t>WA Indoor 25m</t>
  </si>
  <si>
    <t>Short Adelaide</t>
  </si>
  <si>
    <t>Junior Canberra</t>
  </si>
  <si>
    <t>Darwin</t>
  </si>
  <si>
    <t>Fremantle</t>
  </si>
  <si>
    <t>Southen Cross</t>
  </si>
  <si>
    <t>Horsham</t>
  </si>
  <si>
    <t>Newcastle</t>
  </si>
  <si>
    <t>Grange</t>
  </si>
  <si>
    <t>Flight:</t>
  </si>
  <si>
    <t>Flight</t>
  </si>
  <si>
    <t>Clout</t>
  </si>
  <si>
    <t>Statistics</t>
  </si>
  <si>
    <t>INDOOR</t>
  </si>
  <si>
    <t>Indoor Total</t>
  </si>
  <si>
    <t>OUTDOOR</t>
  </si>
  <si>
    <t>Outdoor Total</t>
  </si>
  <si>
    <t>Outdoor Athletes</t>
  </si>
  <si>
    <t>Indoor Athletes</t>
  </si>
  <si>
    <t>Bow Types</t>
  </si>
  <si>
    <t>Barebow Recurve</t>
  </si>
  <si>
    <t>Barebow Compound</t>
  </si>
  <si>
    <t>TOTAL ATHLETES</t>
  </si>
  <si>
    <t>Tot's</t>
  </si>
  <si>
    <t>WEEKLY CLUB STATS</t>
  </si>
  <si>
    <t>Division</t>
  </si>
  <si>
    <t>Week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</si>
  <si>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</si>
  <si>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</si>
  <si>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</si>
  <si>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</si>
  <si>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</si>
  <si>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</si>
  <si>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</si>
  <si>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</si>
  <si>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</si>
  <si>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</si>
  <si>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</si>
  <si>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</si>
  <si>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</si>
  <si>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Indoor Athlete Totals</t>
  </si>
  <si>
    <t>% of Membership</t>
  </si>
  <si>
    <t>Outdoor Athlete Totals</t>
  </si>
  <si>
    <t>SUMMARY</t>
  </si>
  <si>
    <t>Indoor Attendance</t>
  </si>
  <si>
    <t>Indoor Percentage</t>
  </si>
  <si>
    <t>Outdoor Attendance</t>
  </si>
  <si>
    <t>Outdoor Percentage</t>
  </si>
  <si>
    <t>Weekly Average</t>
  </si>
  <si>
    <t>Athelete Summary</t>
  </si>
  <si>
    <t>Club Avg. Attendance</t>
  </si>
  <si>
    <t>Club Avg. Percentage</t>
  </si>
  <si>
    <t>K.Hockley</t>
  </si>
  <si>
    <t>J.Owen</t>
  </si>
  <si>
    <t>C.Hensley</t>
  </si>
  <si>
    <t>R.Basford</t>
  </si>
  <si>
    <t>M.Terry</t>
  </si>
  <si>
    <t>M.Mattin</t>
  </si>
  <si>
    <t>R.Way</t>
  </si>
  <si>
    <t>DIVISION: FARM INDOOR (Weekly Club Shoot)</t>
  </si>
  <si>
    <t>C.Munday</t>
  </si>
  <si>
    <t>F.Aspinall</t>
  </si>
  <si>
    <t>M.Niejalke</t>
  </si>
  <si>
    <t>K.Preusker</t>
  </si>
  <si>
    <t>S.Soden</t>
  </si>
  <si>
    <r>
      <t>DIVISION: BIRDWOOD OUTDOOR (Club Medal Shoot)</t>
    </r>
    <r>
      <rPr>
        <b/>
        <sz val="14"/>
        <color rgb="FFFF0000"/>
        <rFont val="Calibri"/>
        <family val="2"/>
        <scheme val="minor"/>
      </rPr>
      <t xml:space="preserve"> </t>
    </r>
  </si>
  <si>
    <t>I.Dall</t>
  </si>
  <si>
    <t>A.Fairney</t>
  </si>
  <si>
    <t>M.Grierson</t>
  </si>
  <si>
    <t>B.Hawes</t>
  </si>
  <si>
    <t>B.Hay</t>
  </si>
  <si>
    <t>G.Hodgson</t>
  </si>
  <si>
    <t>B.Spicer</t>
  </si>
  <si>
    <t>N.Spicer</t>
  </si>
  <si>
    <t>S.Wormald</t>
  </si>
  <si>
    <t>B.Applebee</t>
  </si>
  <si>
    <t>E.Fairney</t>
  </si>
  <si>
    <t>J.Fairney</t>
  </si>
  <si>
    <t>L.Hodgson</t>
  </si>
  <si>
    <t>H.Mumford</t>
  </si>
  <si>
    <t>K.Mumford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</si>
</sst>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left"/>
    </xf>
    <xf numFmtId="0" fontId="6" fillId="0" borderId="0" xfId="0" applyFont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5" borderId="0" xfId="0" applyFill="1" applyBorder="1"/>
    <xf numFmtId="0" fontId="0" fillId="0" borderId="0" xfId="0" applyBorder="1"/>
    <xf numFmtId="0" fontId="8" fillId="0" borderId="15" xfId="1" applyFont="1" applyFill="1" applyBorder="1" applyAlignment="1">
      <alignment horizontal="left" wrapText="1"/>
    </xf>
    <xf numFmtId="0" fontId="8" fillId="0" borderId="16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center" wrapText="1"/>
    </xf>
    <xf numFmtId="0" fontId="0" fillId="0" borderId="4" xfId="0" applyBorder="1"/>
    <xf numFmtId="0" fontId="6" fillId="0" borderId="0" xfId="0" applyFont="1" applyBorder="1" applyAlignment="1">
      <alignment horizontal="center" vertical="center"/>
    </xf>
    <xf numFmtId="0" fontId="0" fillId="5" borderId="0" xfId="0" applyFill="1"/>
    <xf numFmtId="0" fontId="9" fillId="0" borderId="0" xfId="0" applyFont="1"/>
    <xf numFmtId="0" fontId="4" fillId="5" borderId="0" xfId="0" applyFont="1" applyFill="1" applyBorder="1" applyAlignment="1"/>
    <xf numFmtId="0" fontId="10" fillId="0" borderId="0" xfId="0" applyFont="1"/>
    <xf numFmtId="0" fontId="4" fillId="7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9" xfId="0" applyFont="1" applyFill="1" applyBorder="1" applyAlignment="1"/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9" xfId="0" applyFont="1" applyBorder="1"/>
    <xf numFmtId="0" fontId="0" fillId="0" borderId="9" xfId="0" applyBorder="1"/>
    <xf numFmtId="0" fontId="6" fillId="3" borderId="0" xfId="0" applyFont="1" applyFill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5" borderId="9" xfId="0" applyFont="1" applyFill="1" applyBorder="1" applyAlignment="1"/>
    <xf numFmtId="0" fontId="15" fillId="0" borderId="9" xfId="0" applyFont="1" applyBorder="1"/>
    <xf numFmtId="0" fontId="15" fillId="0" borderId="11" xfId="0" applyFont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7" fillId="0" borderId="9" xfId="0" applyFont="1" applyBorder="1"/>
    <xf numFmtId="0" fontId="7" fillId="5" borderId="9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4" fillId="5" borderId="9" xfId="0" applyFont="1" applyFill="1" applyBorder="1" applyAlignment="1"/>
    <xf numFmtId="0" fontId="15" fillId="0" borderId="9" xfId="0" applyFont="1" applyBorder="1" applyAlignment="1">
      <alignment horizontal="left"/>
    </xf>
    <xf numFmtId="0" fontId="12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/>
    <xf numFmtId="0" fontId="0" fillId="0" borderId="0" xfId="0" applyFill="1" applyBorder="1"/>
    <xf numFmtId="0" fontId="6" fillId="5" borderId="0" xfId="0" applyFont="1" applyFill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13" fillId="0" borderId="9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3" borderId="3" xfId="0" applyFill="1" applyBorder="1"/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left"/>
    </xf>
    <xf numFmtId="0" fontId="11" fillId="0" borderId="4" xfId="0" applyFont="1" applyFill="1" applyBorder="1"/>
    <xf numFmtId="0" fontId="4" fillId="0" borderId="4" xfId="0" applyFont="1" applyBorder="1"/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/>
    <xf numFmtId="0" fontId="6" fillId="0" borderId="2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/>
    <xf numFmtId="0" fontId="21" fillId="5" borderId="4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1" fillId="5" borderId="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6" fillId="5" borderId="18" xfId="0" applyFont="1" applyFill="1" applyBorder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6" fillId="0" borderId="21" xfId="0" applyFont="1" applyBorder="1"/>
    <xf numFmtId="0" fontId="6" fillId="0" borderId="21" xfId="0" applyFont="1" applyFill="1" applyBorder="1"/>
    <xf numFmtId="0" fontId="6" fillId="5" borderId="21" xfId="0" applyFont="1" applyFill="1" applyBorder="1" applyAlignment="1"/>
    <xf numFmtId="0" fontId="6" fillId="0" borderId="22" xfId="0" applyFont="1" applyBorder="1"/>
    <xf numFmtId="0" fontId="6" fillId="5" borderId="9" xfId="0" applyFont="1" applyFill="1" applyBorder="1" applyAlignment="1"/>
    <xf numFmtId="0" fontId="0" fillId="0" borderId="21" xfId="0" applyBorder="1"/>
    <xf numFmtId="0" fontId="6" fillId="0" borderId="21" xfId="0" applyFont="1" applyFill="1" applyBorder="1" applyAlignment="1">
      <alignment horizontal="left"/>
    </xf>
    <xf numFmtId="0" fontId="6" fillId="5" borderId="22" xfId="0" applyFont="1" applyFill="1" applyBorder="1" applyAlignment="1"/>
    <xf numFmtId="0" fontId="6" fillId="5" borderId="2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6" fillId="5" borderId="21" xfId="0" applyFont="1" applyFill="1" applyBorder="1"/>
    <xf numFmtId="0" fontId="4" fillId="5" borderId="21" xfId="0" applyFont="1" applyFill="1" applyBorder="1" applyAlignment="1"/>
    <xf numFmtId="0" fontId="6" fillId="3" borderId="21" xfId="0" applyFont="1" applyFill="1" applyBorder="1"/>
    <xf numFmtId="0" fontId="6" fillId="5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6" fillId="0" borderId="21" xfId="0" applyFont="1" applyBorder="1" applyAlignment="1"/>
    <xf numFmtId="0" fontId="6" fillId="0" borderId="21" xfId="0" applyFont="1" applyBorder="1" applyAlignment="1">
      <alignment horizontal="left"/>
    </xf>
    <xf numFmtId="0" fontId="7" fillId="0" borderId="21" xfId="0" applyFont="1" applyFill="1" applyBorder="1"/>
    <xf numFmtId="0" fontId="6" fillId="5" borderId="21" xfId="0" applyFont="1" applyFill="1" applyBorder="1" applyAlignment="1">
      <alignment horizontal="left"/>
    </xf>
    <xf numFmtId="0" fontId="0" fillId="0" borderId="21" xfId="0" applyFont="1" applyBorder="1"/>
    <xf numFmtId="0" fontId="4" fillId="5" borderId="21" xfId="0" applyFont="1" applyFill="1" applyBorder="1" applyAlignment="1">
      <alignment horizontal="center"/>
    </xf>
    <xf numFmtId="0" fontId="12" fillId="0" borderId="11" xfId="0" applyFont="1" applyBorder="1"/>
    <xf numFmtId="0" fontId="6" fillId="5" borderId="19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8" borderId="14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left" vertical="center"/>
    </xf>
    <xf numFmtId="0" fontId="21" fillId="6" borderId="1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7" borderId="12" xfId="0" applyFont="1" applyFill="1" applyBorder="1" applyAlignment="1">
      <alignment horizontal="center"/>
    </xf>
    <xf numFmtId="0" fontId="25" fillId="0" borderId="4" xfId="0" applyFont="1" applyFill="1" applyBorder="1"/>
    <xf numFmtId="0" fontId="21" fillId="4" borderId="12" xfId="0" applyFont="1" applyFill="1" applyBorder="1" applyAlignment="1">
      <alignment horizontal="center"/>
    </xf>
    <xf numFmtId="0" fontId="21" fillId="0" borderId="0" xfId="0" applyFont="1" applyBorder="1"/>
    <xf numFmtId="0" fontId="21" fillId="6" borderId="12" xfId="0" applyFont="1" applyFill="1" applyBorder="1" applyAlignment="1">
      <alignment horizontal="center"/>
    </xf>
    <xf numFmtId="0" fontId="21" fillId="0" borderId="6" xfId="0" applyFont="1" applyBorder="1"/>
    <xf numFmtId="0" fontId="21" fillId="0" borderId="0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left"/>
    </xf>
    <xf numFmtId="0" fontId="24" fillId="2" borderId="12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6" borderId="12" xfId="0" applyFont="1" applyFill="1" applyBorder="1" applyAlignment="1">
      <alignment horizontal="center"/>
    </xf>
    <xf numFmtId="0" fontId="21" fillId="5" borderId="0" xfId="0" applyFont="1" applyFill="1" applyBorder="1" applyAlignment="1"/>
    <xf numFmtId="0" fontId="21" fillId="0" borderId="7" xfId="0" applyFont="1" applyBorder="1" applyAlignment="1">
      <alignment horizontal="center"/>
    </xf>
    <xf numFmtId="0" fontId="24" fillId="7" borderId="1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wrapText="1"/>
    </xf>
    <xf numFmtId="0" fontId="4" fillId="6" borderId="17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0" fillId="9" borderId="17" xfId="0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23" xfId="0" applyBorder="1"/>
    <xf numFmtId="0" fontId="2" fillId="0" borderId="28" xfId="0" applyFont="1" applyBorder="1" applyAlignment="1">
      <alignment horizontal="center"/>
    </xf>
    <xf numFmtId="0" fontId="4" fillId="5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vertical="center"/>
    </xf>
    <xf numFmtId="0" fontId="6" fillId="5" borderId="21" xfId="0" applyFont="1" applyFill="1" applyBorder="1" applyAlignment="1">
      <alignment horizontal="left" vertical="center"/>
    </xf>
    <xf numFmtId="0" fontId="0" fillId="0" borderId="26" xfId="0" applyBorder="1"/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/>
    <xf numFmtId="0" fontId="0" fillId="0" borderId="29" xfId="0" applyBorder="1"/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9" fontId="2" fillId="2" borderId="26" xfId="0" applyNumberFormat="1" applyFont="1" applyFill="1" applyBorder="1" applyAlignment="1">
      <alignment horizontal="center" vertical="center"/>
    </xf>
    <xf numFmtId="0" fontId="29" fillId="0" borderId="0" xfId="0" applyFont="1"/>
    <xf numFmtId="0" fontId="2" fillId="6" borderId="25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9" fontId="27" fillId="10" borderId="0" xfId="0" applyNumberFormat="1" applyFont="1" applyFill="1" applyAlignment="1">
      <alignment horizontal="center" vertical="center"/>
    </xf>
    <xf numFmtId="0" fontId="3" fillId="6" borderId="25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wrapText="1"/>
    </xf>
    <xf numFmtId="0" fontId="4" fillId="6" borderId="1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/>
    </xf>
    <xf numFmtId="0" fontId="19" fillId="8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 vertical="center"/>
    </xf>
    <xf numFmtId="164" fontId="26" fillId="5" borderId="0" xfId="0" applyNumberFormat="1" applyFont="1" applyFill="1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21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28" fillId="0" borderId="21" xfId="1" applyFont="1" applyFill="1" applyBorder="1" applyAlignment="1">
      <alignment horizontal="center" wrapText="1"/>
    </xf>
    <xf numFmtId="0" fontId="28" fillId="0" borderId="0" xfId="1" applyFont="1" applyFill="1" applyBorder="1" applyAlignment="1">
      <alignment horizontal="center" wrapText="1"/>
    </xf>
    <xf numFmtId="0" fontId="28" fillId="0" borderId="24" xfId="1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9" fontId="2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2" fillId="2" borderId="29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9" fontId="2" fillId="2" borderId="30" xfId="0" applyNumberFormat="1" applyFont="1" applyFill="1" applyBorder="1" applyAlignment="1">
      <alignment horizontal="center" vertical="center"/>
    </xf>
    <xf numFmtId="9" fontId="2" fillId="2" borderId="27" xfId="0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2" fillId="6" borderId="23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9" fontId="2" fillId="0" borderId="0" xfId="0" applyNumberFormat="1" applyFont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30" fillId="2" borderId="23" xfId="1" applyFont="1" applyFill="1" applyBorder="1" applyAlignment="1">
      <alignment horizontal="right" vertical="center"/>
    </xf>
    <xf numFmtId="0" fontId="30" fillId="2" borderId="29" xfId="1" applyFont="1" applyFill="1" applyBorder="1" applyAlignment="1">
      <alignment horizontal="right" vertical="center"/>
    </xf>
    <xf numFmtId="0" fontId="30" fillId="2" borderId="26" xfId="1" applyFont="1" applyFill="1" applyBorder="1" applyAlignment="1">
      <alignment horizontal="right" vertical="center"/>
    </xf>
    <xf numFmtId="0" fontId="30" fillId="2" borderId="30" xfId="1" applyFont="1" applyFill="1" applyBorder="1" applyAlignment="1">
      <alignment horizontal="right" vertical="center"/>
    </xf>
    <xf numFmtId="0" fontId="3" fillId="6" borderId="23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144"/>
  <sheetViews>
    <sheetView tabSelected="1" workbookViewId="0">
      <selection activeCell="A2" sqref="A2"/>
    </sheetView>
  </sheetViews>
  <sheetFormatPr defaultRowHeight="15" x14ac:dyDescent="0.25"/>
  <cols>
    <col min="1" max="1" width="7.7109375" customWidth="1"/>
    <col min="2" max="2" width="1.85546875" customWidth="1"/>
    <col min="3" max="3" width="22" customWidth="1"/>
    <col min="4" max="4" width="5.7109375" customWidth="1"/>
    <col min="5" max="5" width="8.85546875" customWidth="1"/>
    <col min="6" max="6" width="1.85546875" customWidth="1"/>
    <col min="7" max="7" width="22" customWidth="1"/>
    <col min="8" max="8" width="5.7109375" customWidth="1"/>
    <col min="9" max="9" width="9" customWidth="1"/>
    <col min="10" max="10" width="1.85546875" customWidth="1"/>
    <col min="11" max="11" width="22" customWidth="1"/>
    <col min="12" max="12" width="5.7109375" customWidth="1"/>
    <col min="13" max="13" width="9" customWidth="1"/>
    <col min="14" max="14" width="2" customWidth="1"/>
    <col min="15" max="15" width="22.140625" customWidth="1"/>
    <col min="16" max="16" width="5.7109375" customWidth="1"/>
    <col min="17" max="17" width="8.85546875" customWidth="1"/>
    <col min="18" max="18" width="2.42578125" customWidth="1"/>
    <col min="19" max="19" width="21.42578125" customWidth="1"/>
    <col min="20" max="20" width="1.5703125" customWidth="1"/>
    <col min="21" max="22" width="5.28515625" customWidth="1"/>
    <col min="23" max="23" width="0.85546875" customWidth="1"/>
    <col min="24" max="25" width="5.28515625" customWidth="1"/>
    <col min="26" max="26" width="0.85546875" customWidth="1"/>
    <col min="27" max="27" width="5.28515625" customWidth="1"/>
    <col min="30" max="30" width="6" customWidth="1"/>
    <col min="31" max="31" width="21.42578125" customWidth="1"/>
    <col min="32" max="84" width="4.7109375" customWidth="1"/>
    <col min="85" max="85" width="1.85546875" customWidth="1"/>
  </cols>
  <sheetData>
    <row r="1" spans="1:84" ht="23.25" x14ac:dyDescent="0.35">
      <c r="A1" s="284" t="s">
        <v>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3" spans="1:84" ht="18.75" x14ac:dyDescent="0.3">
      <c r="A3" s="1" t="s">
        <v>81</v>
      </c>
      <c r="B3" s="1"/>
      <c r="G3" s="31"/>
    </row>
    <row r="4" spans="1:84" ht="16.5" thickBot="1" x14ac:dyDescent="0.3">
      <c r="A4" s="2" t="s">
        <v>0</v>
      </c>
      <c r="B4" s="2"/>
      <c r="C4" s="5">
        <v>42967</v>
      </c>
      <c r="D4" s="3"/>
      <c r="E4" s="3"/>
      <c r="F4" s="3"/>
      <c r="G4" s="4" t="s">
        <v>1</v>
      </c>
      <c r="H4" s="285" t="s">
        <v>4</v>
      </c>
      <c r="I4" s="285"/>
      <c r="J4" s="99"/>
      <c r="K4" s="5">
        <f>+C4+7</f>
        <v>42974</v>
      </c>
      <c r="L4" s="5"/>
      <c r="M4" s="5"/>
      <c r="N4" s="5"/>
      <c r="O4" s="29"/>
      <c r="P4" s="6"/>
      <c r="Q4" s="6"/>
    </row>
    <row r="5" spans="1:84" ht="16.5" thickBot="1" x14ac:dyDescent="0.3">
      <c r="A5" s="87" t="s">
        <v>31</v>
      </c>
      <c r="B5" s="87"/>
      <c r="C5" s="15" t="s">
        <v>21</v>
      </c>
      <c r="D5" s="253" t="s">
        <v>7</v>
      </c>
      <c r="E5" s="253"/>
      <c r="F5" s="158"/>
      <c r="G5" s="15"/>
      <c r="H5" s="253" t="s">
        <v>7</v>
      </c>
      <c r="I5" s="253"/>
      <c r="J5" s="97"/>
      <c r="K5" s="15"/>
      <c r="L5" s="253" t="s">
        <v>7</v>
      </c>
      <c r="M5" s="257"/>
      <c r="N5" s="157"/>
      <c r="O5" s="156"/>
      <c r="P5" s="253" t="s">
        <v>7</v>
      </c>
      <c r="Q5" s="257"/>
      <c r="S5" s="14" t="s">
        <v>20</v>
      </c>
      <c r="U5" s="75"/>
      <c r="V5" s="30"/>
      <c r="W5" s="30"/>
    </row>
    <row r="6" spans="1:84" ht="16.5" thickBot="1" x14ac:dyDescent="0.3">
      <c r="A6" s="19" t="s">
        <v>2</v>
      </c>
      <c r="B6" s="103">
        <v>1</v>
      </c>
      <c r="C6" s="118" t="s">
        <v>84</v>
      </c>
      <c r="D6" s="92">
        <v>561</v>
      </c>
      <c r="E6" s="36"/>
      <c r="F6" s="163"/>
      <c r="G6" s="117"/>
      <c r="H6" s="92"/>
      <c r="I6" s="252"/>
      <c r="J6" s="106"/>
      <c r="K6" s="128"/>
      <c r="L6" s="20"/>
      <c r="M6" s="38"/>
      <c r="N6" s="142"/>
      <c r="O6" s="117"/>
      <c r="P6" s="10"/>
      <c r="Q6" s="50"/>
      <c r="U6" s="21"/>
      <c r="V6" s="30"/>
      <c r="W6" s="30"/>
    </row>
    <row r="7" spans="1:84" ht="16.5" thickBot="1" x14ac:dyDescent="0.3">
      <c r="A7" s="8"/>
      <c r="B7" s="104">
        <v>1</v>
      </c>
      <c r="C7" s="118" t="s">
        <v>78</v>
      </c>
      <c r="D7" s="9">
        <v>539</v>
      </c>
      <c r="E7" s="57"/>
      <c r="F7" s="163"/>
      <c r="G7" s="117"/>
      <c r="H7" s="10"/>
      <c r="I7" s="37"/>
      <c r="J7" s="106"/>
      <c r="K7" s="118"/>
      <c r="L7" s="9"/>
      <c r="M7" s="37"/>
      <c r="N7" s="106"/>
      <c r="O7" s="119"/>
      <c r="P7" s="20"/>
      <c r="Q7" s="49"/>
      <c r="S7" s="15" t="s">
        <v>12</v>
      </c>
      <c r="U7" s="75"/>
      <c r="V7" s="30"/>
      <c r="W7" s="30"/>
    </row>
    <row r="8" spans="1:84" ht="16.5" thickBot="1" x14ac:dyDescent="0.3">
      <c r="A8" s="8"/>
      <c r="B8" s="104">
        <v>1</v>
      </c>
      <c r="C8" s="119" t="s">
        <v>80</v>
      </c>
      <c r="D8" s="20">
        <v>533</v>
      </c>
      <c r="E8" s="39"/>
      <c r="F8" s="163"/>
      <c r="G8" s="117"/>
      <c r="H8" s="9"/>
      <c r="I8" s="64"/>
      <c r="J8" s="106"/>
      <c r="K8" s="117"/>
      <c r="L8" s="10"/>
      <c r="M8" s="37"/>
      <c r="N8" s="106"/>
      <c r="O8" s="117"/>
      <c r="P8" s="10"/>
      <c r="Q8" s="50"/>
      <c r="S8" s="79"/>
      <c r="U8" s="21"/>
      <c r="V8" s="30"/>
      <c r="W8" s="30"/>
    </row>
    <row r="9" spans="1:84" ht="16.5" thickBot="1" x14ac:dyDescent="0.3">
      <c r="A9" s="26"/>
      <c r="B9" s="104">
        <v>1</v>
      </c>
      <c r="C9" s="117" t="s">
        <v>86</v>
      </c>
      <c r="D9" s="10">
        <v>531</v>
      </c>
      <c r="E9" s="37"/>
      <c r="F9" s="163"/>
      <c r="G9" s="117"/>
      <c r="H9" s="10"/>
      <c r="I9" s="37"/>
      <c r="J9" s="142"/>
      <c r="K9" s="117"/>
      <c r="L9" s="10"/>
      <c r="M9" s="37"/>
      <c r="N9" s="106"/>
      <c r="O9" s="117"/>
      <c r="P9" s="10"/>
      <c r="Q9" s="50"/>
      <c r="S9" s="15" t="s">
        <v>6</v>
      </c>
      <c r="T9" s="21"/>
      <c r="U9" s="75"/>
      <c r="V9" s="30"/>
      <c r="W9" s="30"/>
    </row>
    <row r="10" spans="1:84" ht="16.5" thickBot="1" x14ac:dyDescent="0.3">
      <c r="A10" s="8"/>
      <c r="B10" s="104">
        <v>1</v>
      </c>
      <c r="C10" s="117" t="s">
        <v>79</v>
      </c>
      <c r="D10" s="27">
        <v>527</v>
      </c>
      <c r="E10" s="37"/>
      <c r="F10" s="164"/>
      <c r="G10" s="117"/>
      <c r="H10" s="9"/>
      <c r="I10" s="37"/>
      <c r="J10" s="143"/>
      <c r="K10" s="117"/>
      <c r="L10" s="10"/>
      <c r="M10" s="37"/>
      <c r="N10" s="106"/>
      <c r="O10" s="117"/>
      <c r="P10" s="10"/>
      <c r="Q10" s="50"/>
      <c r="S10" s="79"/>
      <c r="T10" s="21"/>
      <c r="U10" s="21"/>
      <c r="V10" s="30"/>
      <c r="W10" s="30"/>
    </row>
    <row r="11" spans="1:84" ht="16.5" thickBot="1" x14ac:dyDescent="0.3">
      <c r="A11" s="8"/>
      <c r="B11" s="104">
        <v>1</v>
      </c>
      <c r="C11" s="118" t="s">
        <v>74</v>
      </c>
      <c r="D11" s="9">
        <v>513</v>
      </c>
      <c r="E11" s="63"/>
      <c r="F11" s="165"/>
      <c r="G11" s="117"/>
      <c r="H11" s="9"/>
      <c r="I11" s="39"/>
      <c r="J11" s="106"/>
      <c r="K11" s="119"/>
      <c r="L11" s="20"/>
      <c r="M11" s="39"/>
      <c r="N11" s="143"/>
      <c r="O11" s="117"/>
      <c r="P11" s="10"/>
      <c r="Q11" s="50"/>
      <c r="S11" s="15" t="s">
        <v>21</v>
      </c>
      <c r="T11" s="21"/>
      <c r="U11" s="75"/>
      <c r="V11" s="30"/>
      <c r="W11" s="30"/>
    </row>
    <row r="12" spans="1:84" ht="16.5" thickBot="1" x14ac:dyDescent="0.3">
      <c r="A12" s="8"/>
      <c r="B12" s="104">
        <v>1</v>
      </c>
      <c r="C12" s="117" t="s">
        <v>75</v>
      </c>
      <c r="D12" s="10">
        <v>508</v>
      </c>
      <c r="E12" s="37"/>
      <c r="F12" s="163"/>
      <c r="G12" s="117"/>
      <c r="H12" s="9"/>
      <c r="I12" s="60"/>
      <c r="J12" s="144"/>
      <c r="K12" s="128"/>
      <c r="L12" s="20"/>
      <c r="M12" s="38"/>
      <c r="N12" s="142"/>
      <c r="O12" s="117"/>
      <c r="P12" s="10"/>
      <c r="Q12" s="50"/>
      <c r="S12" s="79"/>
      <c r="U12" s="21"/>
      <c r="V12" s="30"/>
      <c r="W12" s="30"/>
    </row>
    <row r="13" spans="1:84" ht="16.5" thickBot="1" x14ac:dyDescent="0.3">
      <c r="A13" s="8"/>
      <c r="B13" s="104">
        <v>1</v>
      </c>
      <c r="C13" s="117" t="s">
        <v>77</v>
      </c>
      <c r="D13" s="10">
        <v>487</v>
      </c>
      <c r="E13" s="37"/>
      <c r="F13" s="163"/>
      <c r="G13" s="117"/>
      <c r="H13" s="9"/>
      <c r="I13" s="37"/>
      <c r="J13" s="106"/>
      <c r="K13" s="119"/>
      <c r="L13" s="70"/>
      <c r="M13" s="37"/>
      <c r="N13" s="106"/>
      <c r="O13" s="119"/>
      <c r="P13" s="20"/>
      <c r="Q13" s="49"/>
      <c r="S13" s="15" t="s">
        <v>22</v>
      </c>
      <c r="U13" s="75"/>
      <c r="V13" s="30"/>
      <c r="W13" s="30"/>
    </row>
    <row r="14" spans="1:84" ht="15.75" x14ac:dyDescent="0.25">
      <c r="A14" s="8"/>
      <c r="B14" s="104">
        <v>1</v>
      </c>
      <c r="C14" s="117" t="s">
        <v>82</v>
      </c>
      <c r="D14" s="10">
        <v>263</v>
      </c>
      <c r="E14" s="37"/>
      <c r="F14" s="166"/>
      <c r="G14" s="117"/>
      <c r="H14" s="10"/>
      <c r="I14" s="71"/>
      <c r="J14" s="144"/>
      <c r="K14" s="117"/>
      <c r="L14" s="10"/>
      <c r="M14" s="37"/>
      <c r="N14" s="106"/>
      <c r="O14" s="117"/>
      <c r="P14" s="9"/>
      <c r="Q14" s="50"/>
      <c r="U14" s="21"/>
      <c r="V14" s="30"/>
      <c r="W14" s="30"/>
      <c r="AE14" s="219" t="s">
        <v>49</v>
      </c>
      <c r="AF14" s="293" t="s">
        <v>50</v>
      </c>
      <c r="AG14" s="294"/>
      <c r="AH14" s="294"/>
      <c r="AI14" s="294"/>
      <c r="AJ14" s="295"/>
      <c r="AK14" s="293" t="s">
        <v>51</v>
      </c>
      <c r="AL14" s="294"/>
      <c r="AM14" s="294"/>
      <c r="AN14" s="294"/>
      <c r="AO14" s="295"/>
      <c r="AP14" s="293" t="s">
        <v>52</v>
      </c>
      <c r="AQ14" s="294"/>
      <c r="AR14" s="294"/>
      <c r="AS14" s="294"/>
      <c r="AT14" s="293" t="s">
        <v>53</v>
      </c>
      <c r="AU14" s="294"/>
      <c r="AV14" s="294"/>
      <c r="AW14" s="294"/>
      <c r="AX14" s="246"/>
      <c r="AY14" s="294" t="s">
        <v>54</v>
      </c>
      <c r="AZ14" s="294"/>
      <c r="BA14" s="294"/>
      <c r="BB14" s="294"/>
      <c r="BC14" s="295"/>
      <c r="BD14" s="293" t="s">
        <v>55</v>
      </c>
      <c r="BE14" s="294"/>
      <c r="BF14" s="294"/>
      <c r="BG14" s="295"/>
      <c r="BH14" s="293" t="s">
        <v>56</v>
      </c>
      <c r="BI14" s="294"/>
      <c r="BJ14" s="294"/>
      <c r="BK14" s="295"/>
      <c r="BL14" s="293" t="s">
        <v>57</v>
      </c>
      <c r="BM14" s="294"/>
      <c r="BN14" s="294"/>
      <c r="BO14" s="295"/>
      <c r="BP14" s="293" t="s">
        <v>58</v>
      </c>
      <c r="BQ14" s="294"/>
      <c r="BR14" s="294"/>
      <c r="BS14" s="295"/>
      <c r="BT14" s="293" t="s">
        <v>59</v>
      </c>
      <c r="BU14" s="294"/>
      <c r="BV14" s="294"/>
      <c r="BW14" s="294"/>
      <c r="BX14" s="295"/>
      <c r="BY14" s="293" t="s">
        <v>60</v>
      </c>
      <c r="BZ14" s="294"/>
      <c r="CA14" s="294"/>
      <c r="CB14" s="295"/>
      <c r="CC14" s="293" t="s">
        <v>61</v>
      </c>
      <c r="CD14" s="294"/>
      <c r="CE14" s="294"/>
      <c r="CF14" s="295"/>
    </row>
    <row r="15" spans="1:84" ht="15.75" x14ac:dyDescent="0.25">
      <c r="A15" s="8"/>
      <c r="B15" s="104"/>
      <c r="C15" s="117"/>
      <c r="D15" s="10"/>
      <c r="E15" s="37"/>
      <c r="F15" s="163"/>
      <c r="G15" s="117"/>
      <c r="H15" s="10"/>
      <c r="I15" s="37"/>
      <c r="J15" s="106"/>
      <c r="K15" s="117"/>
      <c r="L15" s="10"/>
      <c r="M15" s="38"/>
      <c r="N15" s="142"/>
      <c r="O15" s="117"/>
      <c r="P15" s="10"/>
      <c r="Q15" s="50"/>
      <c r="S15" s="75"/>
      <c r="U15" s="75"/>
      <c r="V15" s="30"/>
      <c r="W15" s="30"/>
      <c r="AE15" s="218" t="s">
        <v>48</v>
      </c>
      <c r="AF15" s="232">
        <v>1</v>
      </c>
      <c r="AG15" s="233">
        <v>2</v>
      </c>
      <c r="AH15" s="233">
        <v>3</v>
      </c>
      <c r="AI15" s="233">
        <v>4</v>
      </c>
      <c r="AJ15" s="234">
        <v>5</v>
      </c>
      <c r="AK15" s="232">
        <v>6</v>
      </c>
      <c r="AL15" s="233">
        <v>7</v>
      </c>
      <c r="AM15" s="233">
        <v>8</v>
      </c>
      <c r="AN15" s="233">
        <v>9</v>
      </c>
      <c r="AO15" s="234">
        <v>10</v>
      </c>
      <c r="AP15" s="232">
        <v>11</v>
      </c>
      <c r="AQ15" s="233">
        <v>12</v>
      </c>
      <c r="AR15" s="233">
        <v>13</v>
      </c>
      <c r="AS15" s="233">
        <v>14</v>
      </c>
      <c r="AT15" s="232">
        <v>15</v>
      </c>
      <c r="AU15" s="233">
        <v>16</v>
      </c>
      <c r="AV15" s="233">
        <v>17</v>
      </c>
      <c r="AW15" s="233">
        <v>18</v>
      </c>
      <c r="AX15" s="234">
        <v>19</v>
      </c>
      <c r="AY15" s="233">
        <v>20</v>
      </c>
      <c r="AZ15" s="233">
        <v>21</v>
      </c>
      <c r="BA15" s="233">
        <v>22</v>
      </c>
      <c r="BB15" s="233">
        <v>23</v>
      </c>
      <c r="BC15" s="234">
        <v>24</v>
      </c>
      <c r="BD15" s="232">
        <v>25</v>
      </c>
      <c r="BE15" s="233">
        <v>26</v>
      </c>
      <c r="BF15" s="233">
        <v>27</v>
      </c>
      <c r="BG15" s="234">
        <v>28</v>
      </c>
      <c r="BH15" s="232">
        <v>29</v>
      </c>
      <c r="BI15" s="233">
        <v>30</v>
      </c>
      <c r="BJ15" s="233">
        <v>31</v>
      </c>
      <c r="BK15" s="234">
        <v>32</v>
      </c>
      <c r="BL15" s="232">
        <v>33</v>
      </c>
      <c r="BM15" s="233">
        <v>34</v>
      </c>
      <c r="BN15" s="233">
        <v>35</v>
      </c>
      <c r="BO15" s="234">
        <v>36</v>
      </c>
      <c r="BP15" s="232">
        <v>37</v>
      </c>
      <c r="BQ15" s="233">
        <v>38</v>
      </c>
      <c r="BR15" s="233">
        <v>39</v>
      </c>
      <c r="BS15" s="234">
        <v>40</v>
      </c>
      <c r="BT15" s="232">
        <v>41</v>
      </c>
      <c r="BU15" s="233">
        <v>42</v>
      </c>
      <c r="BV15" s="233">
        <v>43</v>
      </c>
      <c r="BW15" s="233">
        <v>44</v>
      </c>
      <c r="BX15" s="234">
        <v>45</v>
      </c>
      <c r="BY15" s="232">
        <v>46</v>
      </c>
      <c r="BZ15" s="233">
        <v>47</v>
      </c>
      <c r="CA15" s="233">
        <v>48</v>
      </c>
      <c r="CB15" s="234">
        <v>49</v>
      </c>
      <c r="CC15" s="232">
        <v>50</v>
      </c>
      <c r="CD15" s="233">
        <v>51</v>
      </c>
      <c r="CE15" s="233">
        <v>52</v>
      </c>
      <c r="CF15" s="234">
        <v>1</v>
      </c>
    </row>
    <row r="16" spans="1:84" ht="15.75" x14ac:dyDescent="0.25">
      <c r="A16" s="8"/>
      <c r="B16" s="104"/>
      <c r="C16" s="117"/>
      <c r="D16" s="9"/>
      <c r="E16" s="37"/>
      <c r="F16" s="163"/>
      <c r="G16" s="117"/>
      <c r="H16" s="9"/>
      <c r="I16" s="71"/>
      <c r="J16" s="106"/>
      <c r="K16" s="128"/>
      <c r="L16" s="20"/>
      <c r="M16" s="38"/>
      <c r="N16" s="142"/>
      <c r="O16" s="119"/>
      <c r="P16" s="20"/>
      <c r="Q16" s="51"/>
      <c r="S16" s="208" t="s">
        <v>34</v>
      </c>
      <c r="T16" s="204"/>
      <c r="U16" s="268" t="s">
        <v>32</v>
      </c>
      <c r="V16" s="268"/>
      <c r="W16" s="114"/>
      <c r="X16" s="268" t="s">
        <v>32</v>
      </c>
      <c r="Y16" s="268"/>
      <c r="Z16" s="22"/>
      <c r="AA16" s="212" t="s">
        <v>45</v>
      </c>
      <c r="AD16" s="297" t="s">
        <v>35</v>
      </c>
      <c r="AE16" s="221" t="s">
        <v>47</v>
      </c>
      <c r="AF16" s="235"/>
      <c r="AG16" s="236"/>
      <c r="AH16" s="236"/>
      <c r="AI16" s="236"/>
      <c r="AJ16" s="236"/>
      <c r="AK16" s="235"/>
      <c r="AL16" s="236"/>
      <c r="AM16" s="236"/>
      <c r="AN16" s="236"/>
      <c r="AO16" s="237"/>
      <c r="AP16" s="235"/>
      <c r="AQ16" s="236"/>
      <c r="AR16" s="236"/>
      <c r="AS16" s="236"/>
      <c r="AT16" s="235"/>
      <c r="AU16" s="236"/>
      <c r="AV16" s="236"/>
      <c r="AW16" s="236"/>
      <c r="AX16" s="237"/>
      <c r="AY16" s="236"/>
      <c r="AZ16" s="236"/>
      <c r="BA16" s="236"/>
      <c r="BB16" s="236"/>
      <c r="BC16" s="237"/>
      <c r="BD16" s="235"/>
      <c r="BE16" s="236"/>
      <c r="BF16" s="236"/>
      <c r="BG16" s="237"/>
      <c r="BH16" s="235"/>
      <c r="BI16" s="236"/>
      <c r="BJ16" s="236"/>
      <c r="BK16" s="237"/>
      <c r="BL16" s="235"/>
      <c r="BM16" s="236"/>
      <c r="BN16" s="236"/>
      <c r="BO16" s="237"/>
      <c r="BP16" s="235"/>
      <c r="BQ16" s="236"/>
      <c r="BR16" s="236"/>
      <c r="BS16" s="237"/>
      <c r="BT16" s="235"/>
      <c r="BU16" s="236"/>
      <c r="BV16" s="236"/>
      <c r="BW16" s="236"/>
      <c r="BX16" s="237"/>
      <c r="BY16" s="235"/>
      <c r="BZ16" s="236"/>
      <c r="CA16" s="236"/>
      <c r="CB16" s="237"/>
      <c r="CC16" s="235"/>
      <c r="CD16" s="236"/>
      <c r="CE16" s="236"/>
      <c r="CF16" s="237"/>
    </row>
    <row r="17" spans="1:86" ht="15.75" customHeight="1" x14ac:dyDescent="0.25">
      <c r="A17" s="8"/>
      <c r="B17" s="104"/>
      <c r="C17" s="117"/>
      <c r="D17" s="9"/>
      <c r="E17" s="37"/>
      <c r="F17" s="163"/>
      <c r="G17" s="123"/>
      <c r="H17" s="9"/>
      <c r="I17" s="37"/>
      <c r="J17" s="144"/>
      <c r="K17" s="117"/>
      <c r="L17" s="10"/>
      <c r="M17" s="37"/>
      <c r="N17" s="106"/>
      <c r="O17" s="117"/>
      <c r="P17" s="10"/>
      <c r="Q17" s="50"/>
      <c r="S17" s="202" t="s">
        <v>35</v>
      </c>
      <c r="T17" s="204"/>
      <c r="U17" s="209">
        <v>1</v>
      </c>
      <c r="V17" s="210">
        <v>2</v>
      </c>
      <c r="W17" s="114"/>
      <c r="X17" s="209">
        <v>3</v>
      </c>
      <c r="Y17" s="209">
        <v>4</v>
      </c>
      <c r="Z17" s="22"/>
      <c r="AA17" s="214"/>
      <c r="AD17" s="298"/>
      <c r="AE17" s="222"/>
      <c r="AF17" s="226"/>
      <c r="AG17" s="227"/>
      <c r="AH17" s="227"/>
      <c r="AI17" s="227"/>
      <c r="AJ17" s="227"/>
      <c r="AK17" s="226"/>
      <c r="AL17" s="227"/>
      <c r="AM17" s="227"/>
      <c r="AN17" s="227"/>
      <c r="AO17" s="228"/>
      <c r="AP17" s="226"/>
      <c r="AQ17" s="227"/>
      <c r="AR17" s="227"/>
      <c r="AS17" s="227"/>
      <c r="AT17" s="226"/>
      <c r="AU17" s="227"/>
      <c r="AV17" s="227"/>
      <c r="AW17" s="227"/>
      <c r="AX17" s="228"/>
      <c r="AY17" s="227"/>
      <c r="AZ17" s="227"/>
      <c r="BA17" s="227"/>
      <c r="BB17" s="227"/>
      <c r="BC17" s="228"/>
      <c r="BD17" s="226"/>
      <c r="BE17" s="227"/>
      <c r="BF17" s="227"/>
      <c r="BG17" s="228"/>
      <c r="BH17" s="226"/>
      <c r="BI17" s="227"/>
      <c r="BJ17" s="227"/>
      <c r="BK17" s="228"/>
      <c r="BL17" s="226"/>
      <c r="BM17" s="227"/>
      <c r="BN17" s="227"/>
      <c r="BO17" s="228"/>
      <c r="BP17" s="226"/>
      <c r="BQ17" s="227"/>
      <c r="BR17" s="227"/>
      <c r="BS17" s="228"/>
      <c r="BT17" s="226"/>
      <c r="BU17" s="227"/>
      <c r="BV17" s="227"/>
      <c r="BW17" s="227"/>
      <c r="BX17" s="228"/>
      <c r="BY17" s="226"/>
      <c r="BZ17" s="227"/>
      <c r="CA17" s="227"/>
      <c r="CB17" s="228"/>
      <c r="CC17" s="226"/>
      <c r="CD17" s="227"/>
      <c r="CE17" s="227"/>
      <c r="CF17" s="228"/>
    </row>
    <row r="18" spans="1:86" ht="15.75" customHeight="1" x14ac:dyDescent="0.25">
      <c r="A18" s="8"/>
      <c r="B18" s="104"/>
      <c r="C18" s="117"/>
      <c r="D18" s="10"/>
      <c r="E18" s="37"/>
      <c r="F18" s="137"/>
      <c r="G18" s="117"/>
      <c r="H18" s="9"/>
      <c r="I18" s="71"/>
      <c r="J18" s="106"/>
      <c r="K18" s="117"/>
      <c r="L18" s="10"/>
      <c r="M18" s="37"/>
      <c r="N18" s="106"/>
      <c r="O18" s="119"/>
      <c r="P18" s="20"/>
      <c r="Q18" s="51"/>
      <c r="S18" s="111" t="s">
        <v>7</v>
      </c>
      <c r="T18" s="204"/>
      <c r="U18" s="125">
        <f>+SUM(B6:B25)</f>
        <v>9</v>
      </c>
      <c r="V18" s="112">
        <f>+SUM(F6:F25)</f>
        <v>0</v>
      </c>
      <c r="W18" s="114"/>
      <c r="X18" s="112">
        <f>+SUM(J6:J25)</f>
        <v>0</v>
      </c>
      <c r="Y18" s="112">
        <f>+SUM(N6:N25)</f>
        <v>0</v>
      </c>
      <c r="Z18" s="22"/>
      <c r="AA18" s="215">
        <f>SUM(U18:Z18)</f>
        <v>9</v>
      </c>
      <c r="AD18" s="298"/>
      <c r="AE18" s="223" t="s">
        <v>7</v>
      </c>
      <c r="AF18" s="226"/>
      <c r="AG18" s="227"/>
      <c r="AH18" s="227">
        <v>11</v>
      </c>
      <c r="AI18" s="227">
        <v>12</v>
      </c>
      <c r="AJ18" s="227">
        <v>13</v>
      </c>
      <c r="AK18" s="226"/>
      <c r="AL18" s="227">
        <v>13</v>
      </c>
      <c r="AM18" s="227">
        <v>16</v>
      </c>
      <c r="AN18" s="227">
        <v>16</v>
      </c>
      <c r="AO18" s="228">
        <v>9</v>
      </c>
      <c r="AP18" s="226">
        <v>14</v>
      </c>
      <c r="AQ18" s="227">
        <v>14</v>
      </c>
      <c r="AR18" s="227">
        <v>13</v>
      </c>
      <c r="AS18" s="227">
        <v>6</v>
      </c>
      <c r="AT18" s="226">
        <v>15</v>
      </c>
      <c r="AU18" s="227">
        <v>12</v>
      </c>
      <c r="AV18" s="227"/>
      <c r="AW18" s="227">
        <v>16</v>
      </c>
      <c r="AX18" s="228">
        <v>8</v>
      </c>
      <c r="AY18" s="227">
        <v>12</v>
      </c>
      <c r="AZ18" s="227">
        <v>13</v>
      </c>
      <c r="BA18" s="227"/>
      <c r="BB18" s="227">
        <v>12</v>
      </c>
      <c r="BC18" s="228"/>
      <c r="BD18" s="226">
        <v>11</v>
      </c>
      <c r="BE18" s="227">
        <v>15</v>
      </c>
      <c r="BF18" s="227">
        <v>10</v>
      </c>
      <c r="BG18" s="228">
        <v>14</v>
      </c>
      <c r="BH18" s="226">
        <v>13</v>
      </c>
      <c r="BI18" s="227">
        <v>12</v>
      </c>
      <c r="BJ18" s="227">
        <v>13</v>
      </c>
      <c r="BK18" s="228">
        <v>5</v>
      </c>
      <c r="BL18" s="226"/>
      <c r="BM18" s="227">
        <v>10</v>
      </c>
      <c r="BN18" s="227">
        <v>9</v>
      </c>
      <c r="BO18" s="228"/>
      <c r="BP18" s="226"/>
      <c r="BQ18" s="227"/>
      <c r="BR18" s="227"/>
      <c r="BS18" s="228"/>
      <c r="BT18" s="226"/>
      <c r="BU18" s="227"/>
      <c r="BV18" s="227"/>
      <c r="BW18" s="227"/>
      <c r="BX18" s="228"/>
      <c r="BY18" s="226"/>
      <c r="BZ18" s="227"/>
      <c r="CA18" s="227"/>
      <c r="CB18" s="228"/>
      <c r="CC18" s="226"/>
      <c r="CD18" s="227"/>
      <c r="CE18" s="227"/>
      <c r="CF18" s="228"/>
    </row>
    <row r="19" spans="1:86" ht="15.75" x14ac:dyDescent="0.25">
      <c r="A19" s="8"/>
      <c r="B19" s="104"/>
      <c r="C19" s="117"/>
      <c r="D19" s="10"/>
      <c r="E19" s="37"/>
      <c r="F19" s="137"/>
      <c r="G19" s="117"/>
      <c r="H19" s="10"/>
      <c r="I19" s="37"/>
      <c r="J19" s="144"/>
      <c r="K19" s="117"/>
      <c r="L19" s="10"/>
      <c r="M19" s="37"/>
      <c r="N19" s="106"/>
      <c r="O19" s="117"/>
      <c r="P19" s="10"/>
      <c r="Q19" s="50"/>
      <c r="S19" s="154" t="s">
        <v>8</v>
      </c>
      <c r="T19" s="204"/>
      <c r="U19" s="126">
        <f>+SUM(B27:B43)</f>
        <v>1</v>
      </c>
      <c r="V19" s="110">
        <f>+SUM(F27:F43)</f>
        <v>0</v>
      </c>
      <c r="W19" s="114"/>
      <c r="X19" s="110">
        <f>+SUM(J27:J43)</f>
        <v>0</v>
      </c>
      <c r="Y19" s="110">
        <f>+SUM(N27:N43)</f>
        <v>0</v>
      </c>
      <c r="Z19" s="22"/>
      <c r="AA19" s="216">
        <f>SUM(U19:Z19)</f>
        <v>1</v>
      </c>
      <c r="AD19" s="298"/>
      <c r="AE19" s="224" t="s">
        <v>8</v>
      </c>
      <c r="AF19" s="226"/>
      <c r="AG19" s="227"/>
      <c r="AH19" s="227">
        <v>3</v>
      </c>
      <c r="AI19" s="227">
        <v>2</v>
      </c>
      <c r="AJ19" s="227">
        <v>2</v>
      </c>
      <c r="AK19" s="226"/>
      <c r="AL19" s="227">
        <v>5</v>
      </c>
      <c r="AM19" s="227">
        <v>6</v>
      </c>
      <c r="AN19" s="227">
        <v>4</v>
      </c>
      <c r="AO19" s="228">
        <v>3</v>
      </c>
      <c r="AP19" s="226">
        <v>5</v>
      </c>
      <c r="AQ19" s="227">
        <v>1</v>
      </c>
      <c r="AR19" s="227">
        <v>1</v>
      </c>
      <c r="AS19" s="227">
        <v>1</v>
      </c>
      <c r="AT19" s="226">
        <v>2</v>
      </c>
      <c r="AU19" s="227">
        <v>4</v>
      </c>
      <c r="AV19" s="227"/>
      <c r="AW19" s="227">
        <v>2</v>
      </c>
      <c r="AX19" s="228">
        <v>4</v>
      </c>
      <c r="AY19" s="227">
        <v>6</v>
      </c>
      <c r="AZ19" s="227">
        <v>1</v>
      </c>
      <c r="BA19" s="227"/>
      <c r="BB19" s="227">
        <v>5</v>
      </c>
      <c r="BC19" s="228"/>
      <c r="BD19" s="226">
        <v>1</v>
      </c>
      <c r="BE19" s="227">
        <v>2</v>
      </c>
      <c r="BF19" s="227">
        <v>4</v>
      </c>
      <c r="BG19" s="228">
        <v>6</v>
      </c>
      <c r="BH19" s="226">
        <v>3</v>
      </c>
      <c r="BI19" s="227">
        <v>1</v>
      </c>
      <c r="BJ19" s="227">
        <v>4</v>
      </c>
      <c r="BK19" s="228">
        <v>1</v>
      </c>
      <c r="BL19" s="226"/>
      <c r="BM19" s="227">
        <v>2</v>
      </c>
      <c r="BN19" s="227">
        <v>1</v>
      </c>
      <c r="BO19" s="228"/>
      <c r="BP19" s="226"/>
      <c r="BQ19" s="227"/>
      <c r="BR19" s="227"/>
      <c r="BS19" s="228"/>
      <c r="BT19" s="226"/>
      <c r="BU19" s="227"/>
      <c r="BV19" s="227"/>
      <c r="BW19" s="227"/>
      <c r="BX19" s="228"/>
      <c r="BY19" s="226"/>
      <c r="BZ19" s="227"/>
      <c r="CA19" s="227"/>
      <c r="CB19" s="228"/>
      <c r="CC19" s="226"/>
      <c r="CD19" s="227"/>
      <c r="CE19" s="227"/>
      <c r="CF19" s="228"/>
    </row>
    <row r="20" spans="1:86" ht="15.75" x14ac:dyDescent="0.25">
      <c r="A20" s="8"/>
      <c r="B20" s="104"/>
      <c r="C20" s="117"/>
      <c r="D20" s="10"/>
      <c r="E20" s="37"/>
      <c r="F20" s="167"/>
      <c r="G20" s="117"/>
      <c r="H20" s="10"/>
      <c r="I20" s="64"/>
      <c r="J20" s="106"/>
      <c r="K20" s="117"/>
      <c r="L20" s="10"/>
      <c r="M20" s="37"/>
      <c r="N20" s="106"/>
      <c r="O20" s="122"/>
      <c r="P20" s="9"/>
      <c r="Q20" s="52"/>
      <c r="S20" s="111" t="s">
        <v>42</v>
      </c>
      <c r="T20" s="204"/>
      <c r="U20" s="126">
        <f>+SUM(B45:B49)</f>
        <v>1</v>
      </c>
      <c r="V20" s="110">
        <f>+SUM(F45:F49)</f>
        <v>0</v>
      </c>
      <c r="W20" s="114"/>
      <c r="X20" s="110">
        <f>+SUM(J45:J49)</f>
        <v>0</v>
      </c>
      <c r="Y20" s="110">
        <f>+SUM(N45:N49)</f>
        <v>0</v>
      </c>
      <c r="Z20" s="22"/>
      <c r="AA20" s="216">
        <f>SUM(U20:Z20)</f>
        <v>1</v>
      </c>
      <c r="AD20" s="298"/>
      <c r="AE20" s="223" t="s">
        <v>42</v>
      </c>
      <c r="AF20" s="226"/>
      <c r="AG20" s="238"/>
      <c r="AH20" s="238">
        <v>1</v>
      </c>
      <c r="AI20" s="238">
        <v>1</v>
      </c>
      <c r="AJ20" s="238">
        <v>1</v>
      </c>
      <c r="AK20" s="239"/>
      <c r="AL20" s="238">
        <v>2</v>
      </c>
      <c r="AM20" s="238">
        <v>3</v>
      </c>
      <c r="AN20" s="238">
        <v>1</v>
      </c>
      <c r="AO20" s="240">
        <v>4</v>
      </c>
      <c r="AP20" s="239">
        <v>2</v>
      </c>
      <c r="AQ20" s="238">
        <v>3</v>
      </c>
      <c r="AR20" s="238">
        <v>1</v>
      </c>
      <c r="AS20" s="238">
        <v>1</v>
      </c>
      <c r="AT20" s="239">
        <v>2</v>
      </c>
      <c r="AU20" s="238">
        <v>5</v>
      </c>
      <c r="AV20" s="238"/>
      <c r="AW20" s="238">
        <v>2</v>
      </c>
      <c r="AX20" s="240">
        <v>3</v>
      </c>
      <c r="AY20" s="238">
        <v>3</v>
      </c>
      <c r="AZ20" s="238">
        <v>2</v>
      </c>
      <c r="BA20" s="238"/>
      <c r="BB20" s="238">
        <v>1</v>
      </c>
      <c r="BC20" s="240"/>
      <c r="BD20" s="239">
        <v>3</v>
      </c>
      <c r="BE20" s="238">
        <v>3</v>
      </c>
      <c r="BF20" s="238">
        <v>2</v>
      </c>
      <c r="BG20" s="240">
        <v>3</v>
      </c>
      <c r="BH20" s="239">
        <v>1</v>
      </c>
      <c r="BI20" s="238">
        <v>2</v>
      </c>
      <c r="BJ20" s="238">
        <v>2</v>
      </c>
      <c r="BK20" s="240">
        <v>1</v>
      </c>
      <c r="BL20" s="239"/>
      <c r="BM20" s="238">
        <v>1</v>
      </c>
      <c r="BN20" s="238">
        <v>1</v>
      </c>
      <c r="BO20" s="240"/>
      <c r="BP20" s="239"/>
      <c r="BQ20" s="238"/>
      <c r="BR20" s="238"/>
      <c r="BS20" s="240"/>
      <c r="BT20" s="239"/>
      <c r="BU20" s="238"/>
      <c r="BV20" s="238"/>
      <c r="BW20" s="238"/>
      <c r="BX20" s="240"/>
      <c r="BY20" s="239"/>
      <c r="BZ20" s="238"/>
      <c r="CA20" s="238"/>
      <c r="CB20" s="240"/>
      <c r="CC20" s="239"/>
      <c r="CD20" s="238"/>
      <c r="CE20" s="238"/>
      <c r="CF20" s="240"/>
    </row>
    <row r="21" spans="1:86" ht="15.75" x14ac:dyDescent="0.25">
      <c r="A21" s="8"/>
      <c r="B21" s="104"/>
      <c r="C21" s="119"/>
      <c r="D21" s="20"/>
      <c r="E21" s="38"/>
      <c r="F21" s="164"/>
      <c r="G21" s="117"/>
      <c r="H21" s="9"/>
      <c r="I21" s="71"/>
      <c r="J21" s="144"/>
      <c r="K21" s="117"/>
      <c r="L21" s="10"/>
      <c r="M21" s="37"/>
      <c r="N21" s="106"/>
      <c r="O21" s="117"/>
      <c r="P21" s="10"/>
      <c r="Q21" s="50"/>
      <c r="S21" s="154" t="s">
        <v>43</v>
      </c>
      <c r="T21" s="204"/>
      <c r="U21" s="126">
        <f>+SUM(B51:B53)</f>
        <v>0</v>
      </c>
      <c r="V21" s="110">
        <f>+SUM(F51:F53)</f>
        <v>0</v>
      </c>
      <c r="W21" s="114"/>
      <c r="X21" s="110">
        <f>+SUM(J51:J53)</f>
        <v>0</v>
      </c>
      <c r="Y21" s="110">
        <f>+SUM(N51:N53)</f>
        <v>0</v>
      </c>
      <c r="Z21" s="22"/>
      <c r="AA21" s="216">
        <f>SUM(U21:Z21)</f>
        <v>0</v>
      </c>
      <c r="AD21" s="298"/>
      <c r="AE21" s="224" t="s">
        <v>43</v>
      </c>
      <c r="AF21" s="226"/>
      <c r="AG21" s="238"/>
      <c r="AH21" s="238">
        <v>1</v>
      </c>
      <c r="AI21" s="238">
        <v>1</v>
      </c>
      <c r="AJ21" s="238">
        <v>1</v>
      </c>
      <c r="AK21" s="239"/>
      <c r="AL21" s="238">
        <v>1</v>
      </c>
      <c r="AM21" s="238">
        <v>0</v>
      </c>
      <c r="AN21" s="238">
        <v>1</v>
      </c>
      <c r="AO21" s="240">
        <v>0</v>
      </c>
      <c r="AP21" s="239">
        <v>0</v>
      </c>
      <c r="AQ21" s="238">
        <v>0</v>
      </c>
      <c r="AR21" s="238">
        <v>0</v>
      </c>
      <c r="AS21" s="238">
        <v>1</v>
      </c>
      <c r="AT21" s="239">
        <v>0</v>
      </c>
      <c r="AU21" s="238">
        <v>1</v>
      </c>
      <c r="AV21" s="238"/>
      <c r="AW21" s="238">
        <v>1</v>
      </c>
      <c r="AX21" s="240">
        <v>1</v>
      </c>
      <c r="AY21" s="238">
        <v>0</v>
      </c>
      <c r="AZ21" s="238">
        <v>1</v>
      </c>
      <c r="BA21" s="238"/>
      <c r="BB21" s="238">
        <v>1</v>
      </c>
      <c r="BC21" s="240"/>
      <c r="BD21" s="239">
        <v>1</v>
      </c>
      <c r="BE21" s="238">
        <v>1</v>
      </c>
      <c r="BF21" s="238">
        <v>0</v>
      </c>
      <c r="BG21" s="240">
        <v>1</v>
      </c>
      <c r="BH21" s="239">
        <v>1</v>
      </c>
      <c r="BI21" s="238">
        <v>1</v>
      </c>
      <c r="BJ21" s="238">
        <v>1</v>
      </c>
      <c r="BK21" s="240">
        <v>1</v>
      </c>
      <c r="BL21" s="239"/>
      <c r="BM21" s="238">
        <v>0</v>
      </c>
      <c r="BN21" s="238">
        <v>0</v>
      </c>
      <c r="BO21" s="240"/>
      <c r="BP21" s="239"/>
      <c r="BQ21" s="238"/>
      <c r="BR21" s="238"/>
      <c r="BS21" s="240"/>
      <c r="BT21" s="239"/>
      <c r="BU21" s="238"/>
      <c r="BV21" s="238"/>
      <c r="BW21" s="238"/>
      <c r="BX21" s="240"/>
      <c r="BY21" s="239"/>
      <c r="BZ21" s="238"/>
      <c r="CA21" s="238"/>
      <c r="CB21" s="240"/>
      <c r="CC21" s="239"/>
      <c r="CD21" s="238"/>
      <c r="CE21" s="238"/>
      <c r="CF21" s="240"/>
    </row>
    <row r="22" spans="1:86" ht="15.75" x14ac:dyDescent="0.25">
      <c r="A22" s="58"/>
      <c r="B22" s="105"/>
      <c r="C22" s="117"/>
      <c r="D22" s="10"/>
      <c r="E22" s="37"/>
      <c r="F22" s="163"/>
      <c r="G22" s="117"/>
      <c r="H22" s="9"/>
      <c r="I22" s="37"/>
      <c r="J22" s="106"/>
      <c r="K22" s="129"/>
      <c r="L22" s="30"/>
      <c r="M22" s="39"/>
      <c r="N22" s="143"/>
      <c r="O22" s="129"/>
      <c r="P22" s="30"/>
      <c r="Q22" s="51"/>
      <c r="S22" s="111" t="s">
        <v>11</v>
      </c>
      <c r="T22" s="204"/>
      <c r="U22" s="126">
        <f>+SUM(B55:B60)</f>
        <v>1</v>
      </c>
      <c r="V22" s="110">
        <f>+SUM(F55:F60)</f>
        <v>0</v>
      </c>
      <c r="W22" s="114"/>
      <c r="X22" s="110">
        <f>+SUM(J55:J60)</f>
        <v>0</v>
      </c>
      <c r="Y22" s="110">
        <f>+SUM(N55:N60)</f>
        <v>0</v>
      </c>
      <c r="Z22" s="22"/>
      <c r="AA22" s="216">
        <f>SUM(U22:Z22)</f>
        <v>1</v>
      </c>
      <c r="AD22" s="298"/>
      <c r="AE22" s="223" t="s">
        <v>11</v>
      </c>
      <c r="AF22" s="226"/>
      <c r="AG22" s="238"/>
      <c r="AH22" s="238">
        <v>0</v>
      </c>
      <c r="AI22" s="238">
        <v>0</v>
      </c>
      <c r="AJ22" s="238">
        <v>0</v>
      </c>
      <c r="AK22" s="239"/>
      <c r="AL22" s="238">
        <v>0</v>
      </c>
      <c r="AM22" s="238">
        <v>0</v>
      </c>
      <c r="AN22" s="238">
        <v>1</v>
      </c>
      <c r="AO22" s="240">
        <v>0</v>
      </c>
      <c r="AP22" s="239">
        <v>1</v>
      </c>
      <c r="AQ22" s="238">
        <v>0</v>
      </c>
      <c r="AR22" s="238">
        <v>1</v>
      </c>
      <c r="AS22" s="238">
        <v>1</v>
      </c>
      <c r="AT22" s="239">
        <v>1</v>
      </c>
      <c r="AU22" s="238">
        <v>0</v>
      </c>
      <c r="AV22" s="238"/>
      <c r="AW22" s="238">
        <v>0</v>
      </c>
      <c r="AX22" s="240">
        <v>1</v>
      </c>
      <c r="AY22" s="238">
        <v>0</v>
      </c>
      <c r="AZ22" s="238">
        <v>1</v>
      </c>
      <c r="BA22" s="238"/>
      <c r="BB22" s="238">
        <v>1</v>
      </c>
      <c r="BC22" s="240"/>
      <c r="BD22" s="239">
        <v>0</v>
      </c>
      <c r="BE22" s="238">
        <v>0</v>
      </c>
      <c r="BF22" s="238">
        <v>0</v>
      </c>
      <c r="BG22" s="240">
        <v>0</v>
      </c>
      <c r="BH22" s="239">
        <v>0</v>
      </c>
      <c r="BI22" s="238">
        <v>1</v>
      </c>
      <c r="BJ22" s="238">
        <v>0</v>
      </c>
      <c r="BK22" s="240">
        <v>0</v>
      </c>
      <c r="BL22" s="239"/>
      <c r="BM22" s="238">
        <v>0</v>
      </c>
      <c r="BN22" s="238">
        <v>1</v>
      </c>
      <c r="BO22" s="240"/>
      <c r="BP22" s="239"/>
      <c r="BQ22" s="238"/>
      <c r="BR22" s="238"/>
      <c r="BS22" s="240"/>
      <c r="BT22" s="239"/>
      <c r="BU22" s="238"/>
      <c r="BV22" s="238"/>
      <c r="BW22" s="238"/>
      <c r="BX22" s="240"/>
      <c r="BY22" s="239"/>
      <c r="BZ22" s="238"/>
      <c r="CA22" s="238"/>
      <c r="CB22" s="240"/>
      <c r="CC22" s="239"/>
      <c r="CD22" s="238"/>
      <c r="CE22" s="238"/>
      <c r="CF22" s="240"/>
    </row>
    <row r="23" spans="1:86" ht="15.75" x14ac:dyDescent="0.25">
      <c r="A23" s="59"/>
      <c r="B23" s="103"/>
      <c r="C23" s="117"/>
      <c r="D23" s="10"/>
      <c r="E23" s="37"/>
      <c r="F23" s="163"/>
      <c r="G23" s="117"/>
      <c r="H23" s="22"/>
      <c r="I23" s="37"/>
      <c r="J23" s="106"/>
      <c r="K23" s="118"/>
      <c r="L23" s="10"/>
      <c r="M23" s="37"/>
      <c r="N23" s="106"/>
      <c r="O23" s="118"/>
      <c r="P23" s="10"/>
      <c r="Q23" s="50"/>
      <c r="S23" s="202"/>
      <c r="T23" s="204"/>
      <c r="U23" s="126"/>
      <c r="V23" s="110"/>
      <c r="W23" s="114"/>
      <c r="X23" s="110"/>
      <c r="Y23" s="110"/>
      <c r="Z23" s="22"/>
      <c r="AA23" s="216"/>
      <c r="AD23" s="299"/>
      <c r="AE23" s="225"/>
      <c r="AF23" s="232"/>
      <c r="AG23" s="233"/>
      <c r="AH23" s="233"/>
      <c r="AI23" s="233"/>
      <c r="AJ23" s="233"/>
      <c r="AK23" s="232"/>
      <c r="AL23" s="233"/>
      <c r="AM23" s="233"/>
      <c r="AN23" s="233"/>
      <c r="AO23" s="234"/>
      <c r="AP23" s="232"/>
      <c r="AQ23" s="233"/>
      <c r="AR23" s="233"/>
      <c r="AS23" s="233"/>
      <c r="AT23" s="232"/>
      <c r="AU23" s="233"/>
      <c r="AV23" s="233"/>
      <c r="AW23" s="233"/>
      <c r="AX23" s="234"/>
      <c r="AY23" s="233"/>
      <c r="AZ23" s="233"/>
      <c r="BA23" s="233"/>
      <c r="BB23" s="233"/>
      <c r="BC23" s="234"/>
      <c r="BD23" s="232"/>
      <c r="BE23" s="233"/>
      <c r="BF23" s="233"/>
      <c r="BG23" s="234"/>
      <c r="BH23" s="232"/>
      <c r="BI23" s="233"/>
      <c r="BJ23" s="233"/>
      <c r="BK23" s="234"/>
      <c r="BL23" s="232"/>
      <c r="BM23" s="233"/>
      <c r="BN23" s="233"/>
      <c r="BO23" s="234"/>
      <c r="BP23" s="232"/>
      <c r="BQ23" s="233"/>
      <c r="BR23" s="233"/>
      <c r="BS23" s="234"/>
      <c r="BT23" s="232"/>
      <c r="BU23" s="233"/>
      <c r="BV23" s="233"/>
      <c r="BW23" s="233"/>
      <c r="BX23" s="234"/>
      <c r="BY23" s="232"/>
      <c r="BZ23" s="233"/>
      <c r="CA23" s="233"/>
      <c r="CB23" s="234"/>
      <c r="CC23" s="232"/>
      <c r="CD23" s="233"/>
      <c r="CE23" s="233"/>
      <c r="CF23" s="234"/>
    </row>
    <row r="24" spans="1:86" ht="15.75" x14ac:dyDescent="0.25">
      <c r="A24" s="59"/>
      <c r="B24" s="103"/>
      <c r="C24" s="117"/>
      <c r="D24" s="10"/>
      <c r="E24" s="37"/>
      <c r="F24" s="163"/>
      <c r="G24" s="117"/>
      <c r="H24" s="22"/>
      <c r="I24" s="37"/>
      <c r="J24" s="106"/>
      <c r="K24" s="118"/>
      <c r="L24" s="10"/>
      <c r="M24" s="37"/>
      <c r="N24" s="106"/>
      <c r="O24" s="118"/>
      <c r="P24" s="10"/>
      <c r="Q24" s="50"/>
      <c r="S24" s="202"/>
      <c r="T24" s="204"/>
      <c r="U24" s="126"/>
      <c r="V24" s="113"/>
      <c r="W24" s="114"/>
      <c r="X24" s="110"/>
      <c r="Y24" s="110"/>
      <c r="Z24" s="22"/>
      <c r="AA24" s="217"/>
      <c r="AE24" s="219" t="s">
        <v>62</v>
      </c>
      <c r="AF24" s="243">
        <f>SUM(AF18:AF23)</f>
        <v>0</v>
      </c>
      <c r="AG24" s="241">
        <f>SUM(AG18:AG23)</f>
        <v>0</v>
      </c>
      <c r="AH24" s="241">
        <f t="shared" ref="AH24" si="0">SUM(AH18:AH23)</f>
        <v>16</v>
      </c>
      <c r="AI24" s="241">
        <f t="shared" ref="AI24" si="1">SUM(AI18:AI23)</f>
        <v>16</v>
      </c>
      <c r="AJ24" s="241">
        <f t="shared" ref="AJ24" si="2">SUM(AJ18:AJ23)</f>
        <v>17</v>
      </c>
      <c r="AK24" s="243">
        <f t="shared" ref="AK24" si="3">SUM(AK18:AK23)</f>
        <v>0</v>
      </c>
      <c r="AL24" s="241">
        <f t="shared" ref="AL24" si="4">SUM(AL18:AL23)</f>
        <v>21</v>
      </c>
      <c r="AM24" s="241">
        <f t="shared" ref="AM24" si="5">SUM(AM18:AM23)</f>
        <v>25</v>
      </c>
      <c r="AN24" s="241">
        <f t="shared" ref="AN24" si="6">SUM(AN18:AN23)</f>
        <v>23</v>
      </c>
      <c r="AO24" s="242">
        <f t="shared" ref="AO24" si="7">SUM(AO18:AO23)</f>
        <v>16</v>
      </c>
      <c r="AP24" s="241">
        <f t="shared" ref="AP24" si="8">SUM(AP18:AP23)</f>
        <v>22</v>
      </c>
      <c r="AQ24" s="241">
        <f t="shared" ref="AQ24" si="9">SUM(AQ18:AQ23)</f>
        <v>18</v>
      </c>
      <c r="AR24" s="241">
        <f t="shared" ref="AR24" si="10">SUM(AR18:AR23)</f>
        <v>16</v>
      </c>
      <c r="AS24" s="241">
        <f t="shared" ref="AS24" si="11">SUM(AS18:AS23)</f>
        <v>10</v>
      </c>
      <c r="AT24" s="243">
        <f t="shared" ref="AT24" si="12">SUM(AT18:AT23)</f>
        <v>20</v>
      </c>
      <c r="AU24" s="241">
        <f t="shared" ref="AU24" si="13">SUM(AU18:AU23)</f>
        <v>22</v>
      </c>
      <c r="AV24" s="241">
        <f t="shared" ref="AV24" si="14">SUM(AV18:AV23)</f>
        <v>0</v>
      </c>
      <c r="AW24" s="241">
        <f t="shared" ref="AW24" si="15">SUM(AW18:AW23)</f>
        <v>21</v>
      </c>
      <c r="AX24" s="242">
        <f>SUM(AX18:AX23)</f>
        <v>17</v>
      </c>
      <c r="AY24" s="241">
        <f t="shared" ref="AY24" si="16">SUM(AY18:AY23)</f>
        <v>21</v>
      </c>
      <c r="AZ24" s="241">
        <f t="shared" ref="AZ24" si="17">SUM(AZ18:AZ23)</f>
        <v>18</v>
      </c>
      <c r="BA24" s="241">
        <f t="shared" ref="BA24" si="18">SUM(BA18:BA23)</f>
        <v>0</v>
      </c>
      <c r="BB24" s="241">
        <f t="shared" ref="BB24" si="19">SUM(BB18:BB23)</f>
        <v>20</v>
      </c>
      <c r="BC24" s="241">
        <f t="shared" ref="BC24" si="20">SUM(BC18:BC23)</f>
        <v>0</v>
      </c>
      <c r="BD24" s="243">
        <f t="shared" ref="BD24" si="21">SUM(BD18:BD23)</f>
        <v>16</v>
      </c>
      <c r="BE24" s="241">
        <f t="shared" ref="BE24" si="22">SUM(BE18:BE23)</f>
        <v>21</v>
      </c>
      <c r="BF24" s="241">
        <f t="shared" ref="BF24" si="23">SUM(BF18:BF23)</f>
        <v>16</v>
      </c>
      <c r="BG24" s="242">
        <f t="shared" ref="BG24" si="24">SUM(BG18:BG23)</f>
        <v>24</v>
      </c>
      <c r="BH24" s="241">
        <f t="shared" ref="BH24" si="25">SUM(BH18:BH23)</f>
        <v>18</v>
      </c>
      <c r="BI24" s="241">
        <f t="shared" ref="BI24" si="26">SUM(BI18:BI23)</f>
        <v>17</v>
      </c>
      <c r="BJ24" s="241">
        <f t="shared" ref="BJ24" si="27">SUM(BJ18:BJ23)</f>
        <v>20</v>
      </c>
      <c r="BK24" s="241">
        <f t="shared" ref="BK24" si="28">SUM(BK18:BK23)</f>
        <v>8</v>
      </c>
      <c r="BL24" s="243">
        <f t="shared" ref="BL24" si="29">SUM(BL18:BL23)</f>
        <v>0</v>
      </c>
      <c r="BM24" s="241">
        <f t="shared" ref="BM24" si="30">SUM(BM18:BM23)</f>
        <v>13</v>
      </c>
      <c r="BN24" s="241">
        <f t="shared" ref="BN24" si="31">SUM(BN18:BN23)</f>
        <v>12</v>
      </c>
      <c r="BO24" s="242">
        <f t="shared" ref="BO24" si="32">SUM(BO18:BO23)</f>
        <v>0</v>
      </c>
      <c r="BP24" s="241">
        <f t="shared" ref="BP24" si="33">SUM(BP18:BP23)</f>
        <v>0</v>
      </c>
      <c r="BQ24" s="241">
        <f t="shared" ref="BQ24" si="34">SUM(BQ18:BQ23)</f>
        <v>0</v>
      </c>
      <c r="BR24" s="241">
        <f t="shared" ref="BR24" si="35">SUM(BR18:BR23)</f>
        <v>0</v>
      </c>
      <c r="BS24" s="241">
        <f t="shared" ref="BS24" si="36">SUM(BS18:BS23)</f>
        <v>0</v>
      </c>
      <c r="BT24" s="243">
        <f t="shared" ref="BT24" si="37">SUM(BT18:BT23)</f>
        <v>0</v>
      </c>
      <c r="BU24" s="241">
        <f t="shared" ref="BU24" si="38">SUM(BU18:BU23)</f>
        <v>0</v>
      </c>
      <c r="BV24" s="241">
        <f t="shared" ref="BV24" si="39">SUM(BV18:BV23)</f>
        <v>0</v>
      </c>
      <c r="BW24" s="241">
        <f t="shared" ref="BW24" si="40">SUM(BW18:BW23)</f>
        <v>0</v>
      </c>
      <c r="BX24" s="242">
        <f t="shared" ref="BX24" si="41">SUM(BX18:BX23)</f>
        <v>0</v>
      </c>
      <c r="BY24" s="241">
        <f t="shared" ref="BY24" si="42">SUM(BY18:BY23)</f>
        <v>0</v>
      </c>
      <c r="BZ24" s="241">
        <f t="shared" ref="BZ24" si="43">SUM(BZ18:BZ23)</f>
        <v>0</v>
      </c>
      <c r="CA24" s="241">
        <f t="shared" ref="CA24" si="44">SUM(CA18:CA23)</f>
        <v>0</v>
      </c>
      <c r="CB24" s="241">
        <f t="shared" ref="CB24" si="45">SUM(CB18:CB23)</f>
        <v>0</v>
      </c>
      <c r="CC24" s="243">
        <f t="shared" ref="CC24" si="46">SUM(CC18:CC23)</f>
        <v>0</v>
      </c>
      <c r="CD24" s="241">
        <f t="shared" ref="CD24" si="47">SUM(CD18:CD23)</f>
        <v>0</v>
      </c>
      <c r="CE24" s="241">
        <f t="shared" ref="CE24" si="48">SUM(CE18:CE23)</f>
        <v>0</v>
      </c>
      <c r="CF24" s="242">
        <f t="shared" ref="CF24" si="49">SUM(CF18:CF23)</f>
        <v>0</v>
      </c>
      <c r="CH24" s="247">
        <f>SUM(AF24:CG24)/28</f>
        <v>18</v>
      </c>
    </row>
    <row r="25" spans="1:86" ht="16.5" thickBot="1" x14ac:dyDescent="0.3">
      <c r="A25" s="12"/>
      <c r="B25" s="104"/>
      <c r="C25" s="117"/>
      <c r="D25" s="13"/>
      <c r="E25" s="34"/>
      <c r="F25" s="168"/>
      <c r="G25" s="120"/>
      <c r="H25" s="13"/>
      <c r="I25" s="40"/>
      <c r="J25" s="106"/>
      <c r="K25" s="120"/>
      <c r="L25" s="10"/>
      <c r="M25" s="37"/>
      <c r="N25" s="106"/>
      <c r="O25" s="117"/>
      <c r="P25" s="10"/>
      <c r="Q25" s="50"/>
      <c r="S25" s="208" t="s">
        <v>36</v>
      </c>
      <c r="T25" s="205"/>
      <c r="U25" s="208">
        <f>SUM(U18:U24)</f>
        <v>12</v>
      </c>
      <c r="V25" s="208">
        <f>SUM(V18:V24)</f>
        <v>0</v>
      </c>
      <c r="W25" s="114"/>
      <c r="X25" s="208">
        <f>SUM(X18:X24)</f>
        <v>0</v>
      </c>
      <c r="Y25" s="208">
        <f>SUM(Y18:Y24)</f>
        <v>0</v>
      </c>
      <c r="Z25" s="22"/>
      <c r="AA25" s="212">
        <f>SUM(AA18:AA24)</f>
        <v>12</v>
      </c>
      <c r="AE25" s="219" t="s">
        <v>63</v>
      </c>
      <c r="AF25" s="244">
        <f>AF24/32</f>
        <v>0</v>
      </c>
      <c r="AG25" s="244">
        <f>AG24/32</f>
        <v>0</v>
      </c>
      <c r="AH25" s="244">
        <f t="shared" ref="AH25:AJ25" si="50">AH24/32</f>
        <v>0.5</v>
      </c>
      <c r="AI25" s="244">
        <f t="shared" si="50"/>
        <v>0.5</v>
      </c>
      <c r="AJ25" s="244">
        <f t="shared" si="50"/>
        <v>0.53125</v>
      </c>
      <c r="AK25" s="244">
        <f t="shared" ref="AK25" si="51">AK24/32</f>
        <v>0</v>
      </c>
      <c r="AL25" s="244">
        <f t="shared" ref="AL25" si="52">AL24/32</f>
        <v>0.65625</v>
      </c>
      <c r="AM25" s="244">
        <f t="shared" ref="AM25" si="53">AM24/32</f>
        <v>0.78125</v>
      </c>
      <c r="AN25" s="244">
        <f t="shared" ref="AN25" si="54">AN24/32</f>
        <v>0.71875</v>
      </c>
      <c r="AO25" s="244">
        <f t="shared" ref="AO25" si="55">AO24/32</f>
        <v>0.5</v>
      </c>
      <c r="AP25" s="244">
        <f t="shared" ref="AP25" si="56">AP24/32</f>
        <v>0.6875</v>
      </c>
      <c r="AQ25" s="244">
        <f t="shared" ref="AQ25" si="57">AQ24/32</f>
        <v>0.5625</v>
      </c>
      <c r="AR25" s="244">
        <f t="shared" ref="AR25" si="58">AR24/32</f>
        <v>0.5</v>
      </c>
      <c r="AS25" s="244">
        <f t="shared" ref="AS25" si="59">AS24/32</f>
        <v>0.3125</v>
      </c>
      <c r="AT25" s="244">
        <f t="shared" ref="AT25" si="60">AT24/32</f>
        <v>0.625</v>
      </c>
      <c r="AU25" s="244">
        <f t="shared" ref="AU25" si="61">AU24/32</f>
        <v>0.6875</v>
      </c>
      <c r="AV25" s="244">
        <f t="shared" ref="AV25" si="62">AV24/32</f>
        <v>0</v>
      </c>
      <c r="AW25" s="244">
        <f t="shared" ref="AW25" si="63">AW24/32</f>
        <v>0.65625</v>
      </c>
      <c r="AX25" s="244">
        <f t="shared" ref="AX25" si="64">AX24/32</f>
        <v>0.53125</v>
      </c>
      <c r="AY25" s="244">
        <f t="shared" ref="AY25" si="65">AY24/32</f>
        <v>0.65625</v>
      </c>
      <c r="AZ25" s="244">
        <f t="shared" ref="AZ25" si="66">AZ24/32</f>
        <v>0.5625</v>
      </c>
      <c r="BA25" s="244">
        <f t="shared" ref="BA25" si="67">BA24/32</f>
        <v>0</v>
      </c>
      <c r="BB25" s="244">
        <f t="shared" ref="BB25" si="68">BB24/32</f>
        <v>0.625</v>
      </c>
      <c r="BC25" s="244">
        <f t="shared" ref="BC25" si="69">BC24/32</f>
        <v>0</v>
      </c>
      <c r="BD25" s="244">
        <f t="shared" ref="BD25" si="70">BD24/32</f>
        <v>0.5</v>
      </c>
      <c r="BE25" s="244">
        <f t="shared" ref="BE25" si="71">BE24/32</f>
        <v>0.65625</v>
      </c>
      <c r="BF25" s="244">
        <f t="shared" ref="BF25" si="72">BF24/32</f>
        <v>0.5</v>
      </c>
      <c r="BG25" s="244">
        <f t="shared" ref="BG25" si="73">BG24/32</f>
        <v>0.75</v>
      </c>
      <c r="BH25" s="244">
        <f t="shared" ref="BH25" si="74">BH24/32</f>
        <v>0.5625</v>
      </c>
      <c r="BI25" s="244">
        <f t="shared" ref="BI25" si="75">BI24/32</f>
        <v>0.53125</v>
      </c>
      <c r="BJ25" s="244">
        <f t="shared" ref="BJ25" si="76">BJ24/32</f>
        <v>0.625</v>
      </c>
      <c r="BK25" s="244">
        <f t="shared" ref="BK25" si="77">BK24/32</f>
        <v>0.25</v>
      </c>
      <c r="BL25" s="244">
        <f t="shared" ref="BL25" si="78">BL24/32</f>
        <v>0</v>
      </c>
      <c r="BM25" s="244">
        <f t="shared" ref="BM25" si="79">BM24/32</f>
        <v>0.40625</v>
      </c>
      <c r="BN25" s="244">
        <f t="shared" ref="BN25" si="80">BN24/32</f>
        <v>0.375</v>
      </c>
      <c r="BO25" s="244">
        <f t="shared" ref="BO25" si="81">BO24/32</f>
        <v>0</v>
      </c>
      <c r="BP25" s="244">
        <f t="shared" ref="BP25" si="82">BP24/32</f>
        <v>0</v>
      </c>
      <c r="BQ25" s="244">
        <f t="shared" ref="BQ25" si="83">BQ24/32</f>
        <v>0</v>
      </c>
      <c r="BR25" s="244">
        <f t="shared" ref="BR25" si="84">BR24/32</f>
        <v>0</v>
      </c>
      <c r="BS25" s="244">
        <f t="shared" ref="BS25" si="85">BS24/32</f>
        <v>0</v>
      </c>
      <c r="BT25" s="244">
        <f t="shared" ref="BT25" si="86">BT24/32</f>
        <v>0</v>
      </c>
      <c r="BU25" s="244">
        <f t="shared" ref="BU25" si="87">BU24/32</f>
        <v>0</v>
      </c>
      <c r="BV25" s="244">
        <f t="shared" ref="BV25" si="88">BV24/32</f>
        <v>0</v>
      </c>
      <c r="BW25" s="244">
        <f t="shared" ref="BW25" si="89">BW24/32</f>
        <v>0</v>
      </c>
      <c r="BX25" s="244">
        <f t="shared" ref="BX25" si="90">BX24/32</f>
        <v>0</v>
      </c>
      <c r="BY25" s="244">
        <f t="shared" ref="BY25" si="91">BY24/32</f>
        <v>0</v>
      </c>
      <c r="BZ25" s="244">
        <f t="shared" ref="BZ25" si="92">BZ24/32</f>
        <v>0</v>
      </c>
      <c r="CA25" s="244">
        <f t="shared" ref="CA25" si="93">CA24/32</f>
        <v>0</v>
      </c>
      <c r="CB25" s="244">
        <f t="shared" ref="CB25" si="94">CB24/32</f>
        <v>0</v>
      </c>
      <c r="CC25" s="244">
        <f t="shared" ref="CC25" si="95">CC24/32</f>
        <v>0</v>
      </c>
      <c r="CD25" s="244">
        <f t="shared" ref="CD25" si="96">CD24/32</f>
        <v>0</v>
      </c>
      <c r="CE25" s="244">
        <f t="shared" ref="CE25" si="97">CE24/32</f>
        <v>0</v>
      </c>
      <c r="CF25" s="244">
        <f t="shared" ref="CF25" si="98">CF24/32</f>
        <v>0</v>
      </c>
      <c r="CH25" s="248">
        <f>SUM(AF25:CG25)/17</f>
        <v>0.92647058823529416</v>
      </c>
    </row>
    <row r="26" spans="1:86" ht="16.5" thickBot="1" x14ac:dyDescent="0.3">
      <c r="A26" s="74" t="s">
        <v>31</v>
      </c>
      <c r="B26" s="74"/>
      <c r="C26" s="159" t="str">
        <f>+C5</f>
        <v xml:space="preserve">WA Indoor 18m </v>
      </c>
      <c r="D26" s="254" t="s">
        <v>8</v>
      </c>
      <c r="E26" s="258"/>
      <c r="F26" s="160"/>
      <c r="G26" s="159">
        <f>+G5</f>
        <v>0</v>
      </c>
      <c r="H26" s="254" t="s">
        <v>8</v>
      </c>
      <c r="I26" s="254"/>
      <c r="J26" s="161"/>
      <c r="K26" s="159">
        <f>+K5</f>
        <v>0</v>
      </c>
      <c r="L26" s="254" t="s">
        <v>8</v>
      </c>
      <c r="M26" s="258"/>
      <c r="N26" s="162"/>
      <c r="O26" s="159">
        <f>+O5</f>
        <v>0</v>
      </c>
      <c r="P26" s="254" t="s">
        <v>8</v>
      </c>
      <c r="Q26" s="258"/>
      <c r="S26" s="115"/>
      <c r="T26" s="204"/>
      <c r="U26" s="115"/>
      <c r="V26" s="114"/>
      <c r="W26" s="114"/>
      <c r="X26" s="204"/>
      <c r="Y26" s="204"/>
      <c r="Z26" s="211"/>
      <c r="AA26" s="211"/>
      <c r="AB26" s="25"/>
      <c r="AC26" s="25"/>
    </row>
    <row r="27" spans="1:86" ht="15.75" x14ac:dyDescent="0.25">
      <c r="A27" s="19" t="s">
        <v>2</v>
      </c>
      <c r="B27" s="104">
        <v>1</v>
      </c>
      <c r="C27" s="117" t="s">
        <v>83</v>
      </c>
      <c r="D27" s="10">
        <v>270</v>
      </c>
      <c r="E27" s="36"/>
      <c r="F27" s="137"/>
      <c r="G27" s="123"/>
      <c r="H27" s="9"/>
      <c r="I27" s="37"/>
      <c r="J27" s="103"/>
      <c r="K27" s="119"/>
      <c r="L27" s="131"/>
      <c r="M27" s="36"/>
      <c r="N27" s="106"/>
      <c r="O27" s="117"/>
      <c r="P27" s="10"/>
      <c r="Q27" s="50"/>
      <c r="AB27" s="25"/>
      <c r="AC27" s="25"/>
      <c r="AE27" s="219" t="s">
        <v>49</v>
      </c>
      <c r="AF27" s="293" t="s">
        <v>50</v>
      </c>
      <c r="AG27" s="294"/>
      <c r="AH27" s="294"/>
      <c r="AI27" s="294"/>
      <c r="AJ27" s="295"/>
      <c r="AK27" s="293" t="s">
        <v>51</v>
      </c>
      <c r="AL27" s="294"/>
      <c r="AM27" s="294"/>
      <c r="AN27" s="294"/>
      <c r="AO27" s="295"/>
      <c r="AP27" s="293" t="s">
        <v>52</v>
      </c>
      <c r="AQ27" s="294"/>
      <c r="AR27" s="294"/>
      <c r="AS27" s="294"/>
      <c r="AT27" s="293" t="s">
        <v>53</v>
      </c>
      <c r="AU27" s="294"/>
      <c r="AV27" s="294"/>
      <c r="AW27" s="294"/>
      <c r="AX27" s="246"/>
      <c r="AY27" s="294" t="s">
        <v>54</v>
      </c>
      <c r="AZ27" s="294"/>
      <c r="BA27" s="294"/>
      <c r="BB27" s="294"/>
      <c r="BC27" s="295"/>
      <c r="BD27" s="293" t="s">
        <v>55</v>
      </c>
      <c r="BE27" s="294"/>
      <c r="BF27" s="294"/>
      <c r="BG27" s="295"/>
      <c r="BH27" s="293" t="s">
        <v>56</v>
      </c>
      <c r="BI27" s="294"/>
      <c r="BJ27" s="294"/>
      <c r="BK27" s="295"/>
      <c r="BL27" s="293" t="s">
        <v>57</v>
      </c>
      <c r="BM27" s="294"/>
      <c r="BN27" s="294"/>
      <c r="BO27" s="295"/>
      <c r="BP27" s="293" t="s">
        <v>58</v>
      </c>
      <c r="BQ27" s="294"/>
      <c r="BR27" s="294"/>
      <c r="BS27" s="295"/>
      <c r="BT27" s="293" t="s">
        <v>59</v>
      </c>
      <c r="BU27" s="294"/>
      <c r="BV27" s="294"/>
      <c r="BW27" s="294"/>
      <c r="BX27" s="295"/>
      <c r="BY27" s="293" t="s">
        <v>60</v>
      </c>
      <c r="BZ27" s="294"/>
      <c r="CA27" s="294"/>
      <c r="CB27" s="295"/>
      <c r="CC27" s="293" t="s">
        <v>61</v>
      </c>
      <c r="CD27" s="294"/>
      <c r="CE27" s="294"/>
      <c r="CF27" s="295"/>
    </row>
    <row r="28" spans="1:86" ht="15.75" x14ac:dyDescent="0.25">
      <c r="A28" s="8"/>
      <c r="B28" s="104"/>
      <c r="C28" s="118"/>
      <c r="D28" s="9"/>
      <c r="E28" s="37"/>
      <c r="F28" s="137"/>
      <c r="G28" s="117"/>
      <c r="H28" s="10"/>
      <c r="I28" s="37"/>
      <c r="J28" s="103"/>
      <c r="K28" s="117"/>
      <c r="L28" s="10"/>
      <c r="M28" s="64"/>
      <c r="N28" s="106"/>
      <c r="O28" s="117"/>
      <c r="P28" s="10"/>
      <c r="Q28" s="50"/>
      <c r="AB28" s="25"/>
      <c r="AC28" s="25"/>
      <c r="AE28" s="218" t="s">
        <v>48</v>
      </c>
      <c r="AF28" s="232">
        <v>1</v>
      </c>
      <c r="AG28" s="233">
        <v>2</v>
      </c>
      <c r="AH28" s="233">
        <v>3</v>
      </c>
      <c r="AI28" s="233">
        <v>4</v>
      </c>
      <c r="AJ28" s="234">
        <v>5</v>
      </c>
      <c r="AK28" s="232">
        <v>6</v>
      </c>
      <c r="AL28" s="233">
        <v>7</v>
      </c>
      <c r="AM28" s="233">
        <v>8</v>
      </c>
      <c r="AN28" s="233">
        <v>9</v>
      </c>
      <c r="AO28" s="234">
        <v>10</v>
      </c>
      <c r="AP28" s="232">
        <v>11</v>
      </c>
      <c r="AQ28" s="233">
        <v>12</v>
      </c>
      <c r="AR28" s="233">
        <v>13</v>
      </c>
      <c r="AS28" s="233">
        <v>14</v>
      </c>
      <c r="AT28" s="232">
        <v>15</v>
      </c>
      <c r="AU28" s="233">
        <v>16</v>
      </c>
      <c r="AV28" s="233">
        <v>17</v>
      </c>
      <c r="AW28" s="233">
        <v>18</v>
      </c>
      <c r="AX28" s="234">
        <v>19</v>
      </c>
      <c r="AY28" s="233">
        <v>20</v>
      </c>
      <c r="AZ28" s="233">
        <v>21</v>
      </c>
      <c r="BA28" s="233">
        <v>22</v>
      </c>
      <c r="BB28" s="233">
        <v>23</v>
      </c>
      <c r="BC28" s="234">
        <v>24</v>
      </c>
      <c r="BD28" s="232">
        <v>25</v>
      </c>
      <c r="BE28" s="233">
        <v>26</v>
      </c>
      <c r="BF28" s="233">
        <v>27</v>
      </c>
      <c r="BG28" s="234">
        <v>28</v>
      </c>
      <c r="BH28" s="232">
        <v>29</v>
      </c>
      <c r="BI28" s="233">
        <v>30</v>
      </c>
      <c r="BJ28" s="233">
        <v>31</v>
      </c>
      <c r="BK28" s="234">
        <v>32</v>
      </c>
      <c r="BL28" s="232">
        <v>33</v>
      </c>
      <c r="BM28" s="233">
        <v>34</v>
      </c>
      <c r="BN28" s="233">
        <v>35</v>
      </c>
      <c r="BO28" s="234">
        <v>36</v>
      </c>
      <c r="BP28" s="232">
        <v>37</v>
      </c>
      <c r="BQ28" s="233">
        <v>38</v>
      </c>
      <c r="BR28" s="233">
        <v>39</v>
      </c>
      <c r="BS28" s="234">
        <v>40</v>
      </c>
      <c r="BT28" s="232">
        <v>41</v>
      </c>
      <c r="BU28" s="233">
        <v>42</v>
      </c>
      <c r="BV28" s="233">
        <v>43</v>
      </c>
      <c r="BW28" s="233">
        <v>44</v>
      </c>
      <c r="BX28" s="234">
        <v>45</v>
      </c>
      <c r="BY28" s="232">
        <v>46</v>
      </c>
      <c r="BZ28" s="233">
        <v>47</v>
      </c>
      <c r="CA28" s="233">
        <v>48</v>
      </c>
      <c r="CB28" s="234">
        <v>49</v>
      </c>
      <c r="CC28" s="232">
        <v>50</v>
      </c>
      <c r="CD28" s="233">
        <v>51</v>
      </c>
      <c r="CE28" s="233">
        <v>52</v>
      </c>
      <c r="CF28" s="234">
        <v>1</v>
      </c>
    </row>
    <row r="29" spans="1:86" ht="15.75" customHeight="1" x14ac:dyDescent="0.25">
      <c r="A29" s="8"/>
      <c r="B29" s="104"/>
      <c r="C29" s="117"/>
      <c r="D29" s="10"/>
      <c r="E29" s="37"/>
      <c r="F29" s="137"/>
      <c r="G29" s="117"/>
      <c r="H29" s="10"/>
      <c r="I29" s="37"/>
      <c r="J29" s="103"/>
      <c r="K29" s="117"/>
      <c r="L29" s="10"/>
      <c r="M29" s="64"/>
      <c r="N29" s="106"/>
      <c r="O29" s="117"/>
      <c r="P29" s="10"/>
      <c r="Q29" s="50"/>
      <c r="S29" s="203" t="s">
        <v>34</v>
      </c>
      <c r="T29" s="204"/>
      <c r="U29" s="268" t="s">
        <v>32</v>
      </c>
      <c r="V29" s="268"/>
      <c r="W29" s="114"/>
      <c r="X29" s="268" t="s">
        <v>32</v>
      </c>
      <c r="Y29" s="268"/>
      <c r="Z29" s="211"/>
      <c r="AA29" s="212" t="s">
        <v>45</v>
      </c>
      <c r="AB29" s="25"/>
      <c r="AC29" s="25"/>
      <c r="AD29" s="297" t="s">
        <v>37</v>
      </c>
      <c r="AE29" s="221" t="s">
        <v>47</v>
      </c>
      <c r="AF29" s="122"/>
      <c r="AG29" s="22"/>
      <c r="AH29" s="22"/>
      <c r="AI29" s="22"/>
      <c r="AJ29" s="22"/>
      <c r="AK29" s="220"/>
      <c r="AL29" s="230"/>
      <c r="AM29" s="230"/>
      <c r="AN29" s="230"/>
      <c r="AO29" s="231"/>
      <c r="AP29" s="22"/>
      <c r="AQ29" s="22"/>
      <c r="AR29" s="22"/>
      <c r="AS29" s="22"/>
      <c r="AT29" s="220"/>
      <c r="AU29" s="230"/>
      <c r="AV29" s="230"/>
      <c r="AW29" s="230"/>
      <c r="AX29" s="231"/>
      <c r="AY29" s="22"/>
      <c r="AZ29" s="22"/>
      <c r="BA29" s="22"/>
      <c r="BB29" s="22"/>
      <c r="BC29" s="22"/>
      <c r="BD29" s="220"/>
      <c r="BE29" s="230"/>
      <c r="BF29" s="230"/>
      <c r="BG29" s="231"/>
      <c r="BH29" s="22"/>
      <c r="BI29" s="22"/>
      <c r="BJ29" s="22"/>
      <c r="BK29" s="22"/>
      <c r="BL29" s="220"/>
      <c r="BM29" s="230"/>
      <c r="BN29" s="230"/>
      <c r="BO29" s="231"/>
      <c r="BP29" s="22"/>
      <c r="BQ29" s="22"/>
      <c r="BR29" s="22"/>
      <c r="BS29" s="22"/>
      <c r="BT29" s="220"/>
      <c r="BU29" s="230"/>
      <c r="BV29" s="230"/>
      <c r="BW29" s="230"/>
      <c r="BX29" s="231"/>
      <c r="BY29" s="22"/>
      <c r="BZ29" s="22"/>
      <c r="CA29" s="22"/>
      <c r="CB29" s="22"/>
      <c r="CC29" s="220"/>
      <c r="CD29" s="230"/>
      <c r="CE29" s="230"/>
      <c r="CF29" s="231"/>
    </row>
    <row r="30" spans="1:86" ht="15.75" x14ac:dyDescent="0.25">
      <c r="A30" s="8"/>
      <c r="B30" s="104"/>
      <c r="C30" s="118"/>
      <c r="D30" s="9"/>
      <c r="E30" s="37"/>
      <c r="F30" s="137"/>
      <c r="G30" s="123"/>
      <c r="H30" s="9"/>
      <c r="I30" s="37"/>
      <c r="J30" s="103"/>
      <c r="K30" s="117"/>
      <c r="L30" s="10"/>
      <c r="M30" s="64"/>
      <c r="N30" s="106"/>
      <c r="O30" s="117"/>
      <c r="P30" s="10"/>
      <c r="Q30" s="50"/>
      <c r="S30" s="127" t="s">
        <v>37</v>
      </c>
      <c r="T30" s="204"/>
      <c r="U30" s="209">
        <v>1</v>
      </c>
      <c r="V30" s="209">
        <v>2</v>
      </c>
      <c r="W30" s="115"/>
      <c r="X30" s="209">
        <v>3</v>
      </c>
      <c r="Y30" s="209">
        <v>4</v>
      </c>
      <c r="Z30" s="211"/>
      <c r="AA30" s="214"/>
      <c r="AB30" s="25"/>
      <c r="AC30" s="25"/>
      <c r="AD30" s="298"/>
      <c r="AE30" s="222"/>
      <c r="AF30" s="122"/>
      <c r="AG30" s="22"/>
      <c r="AH30" s="22"/>
      <c r="AI30" s="22"/>
      <c r="AJ30" s="22"/>
      <c r="AK30" s="122"/>
      <c r="AL30" s="22"/>
      <c r="AM30" s="22"/>
      <c r="AN30" s="22"/>
      <c r="AO30" s="229"/>
      <c r="AP30" s="22"/>
      <c r="AQ30" s="22"/>
      <c r="AR30" s="22"/>
      <c r="AS30" s="22"/>
      <c r="AT30" s="122"/>
      <c r="AU30" s="22"/>
      <c r="AV30" s="22"/>
      <c r="AW30" s="22"/>
      <c r="AX30" s="229"/>
      <c r="AY30" s="22"/>
      <c r="AZ30" s="22"/>
      <c r="BA30" s="22"/>
      <c r="BB30" s="22"/>
      <c r="BC30" s="22"/>
      <c r="BD30" s="122"/>
      <c r="BE30" s="22"/>
      <c r="BF30" s="22"/>
      <c r="BG30" s="229"/>
      <c r="BH30" s="22"/>
      <c r="BI30" s="22"/>
      <c r="BJ30" s="22"/>
      <c r="BK30" s="22"/>
      <c r="BL30" s="122"/>
      <c r="BM30" s="22"/>
      <c r="BN30" s="22"/>
      <c r="BO30" s="229"/>
      <c r="BP30" s="22"/>
      <c r="BQ30" s="22"/>
      <c r="BR30" s="22"/>
      <c r="BS30" s="22"/>
      <c r="BT30" s="122"/>
      <c r="BU30" s="22"/>
      <c r="BV30" s="22"/>
      <c r="BW30" s="22"/>
      <c r="BX30" s="229"/>
      <c r="BY30" s="22"/>
      <c r="BZ30" s="22"/>
      <c r="CA30" s="22"/>
      <c r="CB30" s="22"/>
      <c r="CC30" s="122"/>
      <c r="CD30" s="22"/>
      <c r="CE30" s="22"/>
      <c r="CF30" s="229"/>
    </row>
    <row r="31" spans="1:86" ht="15.75" x14ac:dyDescent="0.25">
      <c r="A31" s="8"/>
      <c r="B31" s="104"/>
      <c r="C31" s="118"/>
      <c r="D31" s="9"/>
      <c r="E31" s="37"/>
      <c r="F31" s="137"/>
      <c r="G31" s="123"/>
      <c r="H31" s="9"/>
      <c r="I31" s="37"/>
      <c r="J31" s="103"/>
      <c r="K31" s="117"/>
      <c r="L31" s="10"/>
      <c r="M31" s="64"/>
      <c r="N31" s="106"/>
      <c r="O31" s="117"/>
      <c r="P31" s="10"/>
      <c r="Q31" s="50"/>
      <c r="S31" s="154" t="s">
        <v>7</v>
      </c>
      <c r="T31" s="206"/>
      <c r="U31" s="112">
        <f>SUM(B67:B81)</f>
        <v>2</v>
      </c>
      <c r="V31" s="112">
        <f>SUM(F67:F81)</f>
        <v>2</v>
      </c>
      <c r="W31" s="115"/>
      <c r="X31" s="112">
        <f>SUM(J67:J81)</f>
        <v>0</v>
      </c>
      <c r="Y31" s="112">
        <f>SUM(N67:N81)</f>
        <v>0</v>
      </c>
      <c r="Z31" s="211"/>
      <c r="AA31" s="215">
        <f>SUM(U31:Z31)</f>
        <v>4</v>
      </c>
      <c r="AB31" s="25"/>
      <c r="AC31" s="25"/>
      <c r="AD31" s="298"/>
      <c r="AE31" s="223" t="s">
        <v>7</v>
      </c>
      <c r="AF31" s="226"/>
      <c r="AG31" s="227"/>
      <c r="AH31" s="227">
        <v>6</v>
      </c>
      <c r="AI31" s="227">
        <v>6</v>
      </c>
      <c r="AJ31" s="227">
        <v>6</v>
      </c>
      <c r="AK31" s="226"/>
      <c r="AL31" s="227">
        <v>5</v>
      </c>
      <c r="AM31" s="227">
        <v>4</v>
      </c>
      <c r="AN31" s="227">
        <v>4</v>
      </c>
      <c r="AO31" s="228">
        <v>5</v>
      </c>
      <c r="AP31" s="227">
        <v>3</v>
      </c>
      <c r="AQ31" s="227"/>
      <c r="AR31" s="227">
        <v>1</v>
      </c>
      <c r="AS31" s="227">
        <v>5</v>
      </c>
      <c r="AT31" s="226">
        <v>6</v>
      </c>
      <c r="AU31" s="227">
        <v>5</v>
      </c>
      <c r="AV31" s="227">
        <v>1</v>
      </c>
      <c r="AW31" s="227">
        <v>2</v>
      </c>
      <c r="AX31" s="228">
        <v>3</v>
      </c>
      <c r="AY31" s="227">
        <v>4</v>
      </c>
      <c r="AZ31" s="227">
        <v>5</v>
      </c>
      <c r="BA31" s="227"/>
      <c r="BB31" s="227">
        <v>4</v>
      </c>
      <c r="BC31" s="227"/>
      <c r="BD31" s="226">
        <v>5</v>
      </c>
      <c r="BE31" s="227">
        <v>3</v>
      </c>
      <c r="BF31" s="227">
        <v>3</v>
      </c>
      <c r="BG31" s="228">
        <v>7</v>
      </c>
      <c r="BH31" s="227">
        <v>4</v>
      </c>
      <c r="BI31" s="227">
        <v>2</v>
      </c>
      <c r="BJ31" s="227">
        <v>3</v>
      </c>
      <c r="BK31" s="227">
        <v>4</v>
      </c>
      <c r="BL31" s="226"/>
      <c r="BM31" s="227">
        <v>4</v>
      </c>
      <c r="BN31" s="227">
        <v>4</v>
      </c>
      <c r="BO31" s="228"/>
      <c r="BP31" s="227"/>
      <c r="BQ31" s="227"/>
      <c r="BR31" s="227"/>
      <c r="BS31" s="227"/>
      <c r="BT31" s="226"/>
      <c r="BU31" s="227"/>
      <c r="BV31" s="227"/>
      <c r="BW31" s="227"/>
      <c r="BX31" s="228"/>
      <c r="BY31" s="227"/>
      <c r="BZ31" s="227"/>
      <c r="CA31" s="227"/>
      <c r="CB31" s="227"/>
      <c r="CC31" s="226"/>
      <c r="CD31" s="227"/>
      <c r="CE31" s="227"/>
      <c r="CF31" s="228"/>
    </row>
    <row r="32" spans="1:86" ht="15.75" x14ac:dyDescent="0.25">
      <c r="A32" s="8"/>
      <c r="B32" s="104"/>
      <c r="C32" s="118"/>
      <c r="D32" s="9"/>
      <c r="E32" s="37"/>
      <c r="F32" s="137"/>
      <c r="G32" s="123"/>
      <c r="H32" s="9"/>
      <c r="I32" s="37"/>
      <c r="J32" s="103"/>
      <c r="K32" s="117"/>
      <c r="L32" s="10"/>
      <c r="M32" s="64"/>
      <c r="N32" s="106"/>
      <c r="O32" s="117"/>
      <c r="P32" s="10"/>
      <c r="Q32" s="50"/>
      <c r="S32" s="154" t="s">
        <v>8</v>
      </c>
      <c r="T32" s="206"/>
      <c r="U32" s="110">
        <f>SUM(B83:B97)</f>
        <v>1</v>
      </c>
      <c r="V32" s="110">
        <f>SUM(F83:F97)</f>
        <v>0</v>
      </c>
      <c r="W32" s="115"/>
      <c r="X32" s="110">
        <f>SUM(J83:J97)</f>
        <v>0</v>
      </c>
      <c r="Y32" s="110">
        <f>SUM(N83:N97)</f>
        <v>0</v>
      </c>
      <c r="Z32" s="211"/>
      <c r="AA32" s="216">
        <f>SUM(U32:Z32)</f>
        <v>1</v>
      </c>
      <c r="AB32" s="25"/>
      <c r="AC32" s="25"/>
      <c r="AD32" s="298"/>
      <c r="AE32" s="224" t="s">
        <v>8</v>
      </c>
      <c r="AF32" s="226"/>
      <c r="AG32" s="227"/>
      <c r="AH32" s="227">
        <v>1</v>
      </c>
      <c r="AI32" s="227">
        <v>1</v>
      </c>
      <c r="AJ32" s="227">
        <v>1</v>
      </c>
      <c r="AK32" s="226"/>
      <c r="AL32" s="227">
        <v>5</v>
      </c>
      <c r="AM32" s="227">
        <v>1</v>
      </c>
      <c r="AN32" s="227">
        <v>5</v>
      </c>
      <c r="AO32" s="228">
        <v>7</v>
      </c>
      <c r="AP32" s="227">
        <v>3</v>
      </c>
      <c r="AQ32" s="227"/>
      <c r="AR32" s="227">
        <v>3</v>
      </c>
      <c r="AS32" s="227">
        <v>2</v>
      </c>
      <c r="AT32" s="226">
        <v>2</v>
      </c>
      <c r="AU32" s="227">
        <v>1</v>
      </c>
      <c r="AV32" s="227">
        <v>3</v>
      </c>
      <c r="AW32" s="227">
        <v>3</v>
      </c>
      <c r="AX32" s="228">
        <v>4</v>
      </c>
      <c r="AY32" s="227">
        <v>2</v>
      </c>
      <c r="AZ32" s="227">
        <v>3</v>
      </c>
      <c r="BA32" s="227"/>
      <c r="BB32" s="227">
        <v>3</v>
      </c>
      <c r="BC32" s="227"/>
      <c r="BD32" s="226">
        <v>2</v>
      </c>
      <c r="BE32" s="227">
        <v>3</v>
      </c>
      <c r="BF32" s="227">
        <v>1</v>
      </c>
      <c r="BG32" s="228">
        <v>2</v>
      </c>
      <c r="BH32" s="227">
        <v>1</v>
      </c>
      <c r="BI32" s="227">
        <v>2</v>
      </c>
      <c r="BJ32" s="227">
        <v>2</v>
      </c>
      <c r="BK32" s="227">
        <v>2</v>
      </c>
      <c r="BL32" s="226"/>
      <c r="BM32" s="227">
        <v>4</v>
      </c>
      <c r="BN32" s="227">
        <v>1</v>
      </c>
      <c r="BO32" s="228"/>
      <c r="BP32" s="227"/>
      <c r="BQ32" s="227"/>
      <c r="BR32" s="227"/>
      <c r="BS32" s="227"/>
      <c r="BT32" s="226"/>
      <c r="BU32" s="227"/>
      <c r="BV32" s="227"/>
      <c r="BW32" s="227"/>
      <c r="BX32" s="228"/>
      <c r="BY32" s="227"/>
      <c r="BZ32" s="227"/>
      <c r="CA32" s="227"/>
      <c r="CB32" s="227"/>
      <c r="CC32" s="226"/>
      <c r="CD32" s="227"/>
      <c r="CE32" s="227"/>
      <c r="CF32" s="228"/>
    </row>
    <row r="33" spans="1:86" ht="15.75" x14ac:dyDescent="0.25">
      <c r="A33" s="8"/>
      <c r="B33" s="104"/>
      <c r="C33" s="118"/>
      <c r="D33" s="9"/>
      <c r="E33" s="37"/>
      <c r="F33" s="137"/>
      <c r="G33" s="123"/>
      <c r="H33" s="9"/>
      <c r="I33" s="37"/>
      <c r="J33" s="103"/>
      <c r="K33" s="117"/>
      <c r="L33" s="10"/>
      <c r="M33" s="64"/>
      <c r="N33" s="106"/>
      <c r="O33" s="117"/>
      <c r="P33" s="10"/>
      <c r="Q33" s="50"/>
      <c r="S33" s="154" t="s">
        <v>42</v>
      </c>
      <c r="T33" s="206"/>
      <c r="U33" s="110">
        <f>SUM(B120:B123)</f>
        <v>1</v>
      </c>
      <c r="V33" s="110">
        <f>SUM(F120:F123)</f>
        <v>3</v>
      </c>
      <c r="W33" s="115"/>
      <c r="X33" s="110">
        <f>SUM(J120:J123)</f>
        <v>0</v>
      </c>
      <c r="Y33" s="110">
        <f>SUM(N120:N123)</f>
        <v>0</v>
      </c>
      <c r="Z33" s="211"/>
      <c r="AA33" s="216">
        <f>SUM(U33:Z33)</f>
        <v>4</v>
      </c>
      <c r="AB33" s="25"/>
      <c r="AC33" s="25"/>
      <c r="AD33" s="298"/>
      <c r="AE33" s="223" t="s">
        <v>42</v>
      </c>
      <c r="AF33" s="226"/>
      <c r="AG33" s="227"/>
      <c r="AH33" s="227">
        <v>1</v>
      </c>
      <c r="AI33" s="227">
        <v>3</v>
      </c>
      <c r="AJ33" s="227">
        <v>1</v>
      </c>
      <c r="AK33" s="226"/>
      <c r="AL33" s="227">
        <v>2</v>
      </c>
      <c r="AM33" s="227">
        <v>3</v>
      </c>
      <c r="AN33" s="227">
        <v>2</v>
      </c>
      <c r="AO33" s="228">
        <v>2</v>
      </c>
      <c r="AP33" s="227">
        <v>0</v>
      </c>
      <c r="AQ33" s="227"/>
      <c r="AR33" s="227">
        <v>0</v>
      </c>
      <c r="AS33" s="227">
        <v>1</v>
      </c>
      <c r="AT33" s="226">
        <v>1</v>
      </c>
      <c r="AU33" s="227">
        <v>4</v>
      </c>
      <c r="AV33" s="227">
        <v>0</v>
      </c>
      <c r="AW33" s="227">
        <v>2</v>
      </c>
      <c r="AX33" s="228">
        <v>0</v>
      </c>
      <c r="AY33" s="227">
        <v>0</v>
      </c>
      <c r="AZ33" s="227">
        <v>2</v>
      </c>
      <c r="BA33" s="227"/>
      <c r="BB33" s="227">
        <v>0</v>
      </c>
      <c r="BC33" s="227"/>
      <c r="BD33" s="226">
        <v>1</v>
      </c>
      <c r="BE33" s="227">
        <v>3</v>
      </c>
      <c r="BF33" s="227">
        <v>2</v>
      </c>
      <c r="BG33" s="228">
        <v>2</v>
      </c>
      <c r="BH33" s="227">
        <v>0</v>
      </c>
      <c r="BI33" s="227">
        <v>0</v>
      </c>
      <c r="BJ33" s="227">
        <v>1</v>
      </c>
      <c r="BK33" s="227">
        <v>2</v>
      </c>
      <c r="BL33" s="226"/>
      <c r="BM33" s="227">
        <v>1</v>
      </c>
      <c r="BN33" s="227">
        <v>4</v>
      </c>
      <c r="BO33" s="228"/>
      <c r="BP33" s="227"/>
      <c r="BQ33" s="227"/>
      <c r="BR33" s="227"/>
      <c r="BS33" s="227"/>
      <c r="BT33" s="226"/>
      <c r="BU33" s="227"/>
      <c r="BV33" s="227"/>
      <c r="BW33" s="227"/>
      <c r="BX33" s="228"/>
      <c r="BY33" s="227"/>
      <c r="BZ33" s="227"/>
      <c r="CA33" s="227"/>
      <c r="CB33" s="227"/>
      <c r="CC33" s="226"/>
      <c r="CD33" s="227"/>
      <c r="CE33" s="227"/>
      <c r="CF33" s="228"/>
    </row>
    <row r="34" spans="1:86" ht="15.75" x14ac:dyDescent="0.25">
      <c r="A34" s="8"/>
      <c r="B34" s="104"/>
      <c r="C34" s="117"/>
      <c r="D34" s="27"/>
      <c r="E34" s="37"/>
      <c r="F34" s="137"/>
      <c r="G34" s="117"/>
      <c r="H34" s="10"/>
      <c r="I34" s="64"/>
      <c r="J34" s="103"/>
      <c r="K34" s="117"/>
      <c r="L34" s="10"/>
      <c r="M34" s="64"/>
      <c r="N34" s="106"/>
      <c r="O34" s="117"/>
      <c r="P34" s="10"/>
      <c r="Q34" s="50"/>
      <c r="S34" s="154" t="s">
        <v>43</v>
      </c>
      <c r="T34" s="206"/>
      <c r="U34" s="110">
        <f>SUM(B115:B118)</f>
        <v>0</v>
      </c>
      <c r="V34" s="110">
        <f>SUM(F115:F118)</f>
        <v>0</v>
      </c>
      <c r="W34" s="115"/>
      <c r="X34" s="110">
        <f>SUM(J115:J118)</f>
        <v>0</v>
      </c>
      <c r="Y34" s="110">
        <f>SUM(N115:N118)</f>
        <v>0</v>
      </c>
      <c r="Z34" s="211"/>
      <c r="AA34" s="216">
        <f>SUM(U34:Z34)</f>
        <v>0</v>
      </c>
      <c r="AB34" s="25"/>
      <c r="AC34" s="25"/>
      <c r="AD34" s="298"/>
      <c r="AE34" s="224" t="s">
        <v>43</v>
      </c>
      <c r="AF34" s="226"/>
      <c r="AG34" s="227"/>
      <c r="AH34" s="227">
        <v>0</v>
      </c>
      <c r="AI34" s="227">
        <v>0</v>
      </c>
      <c r="AJ34" s="227">
        <v>0</v>
      </c>
      <c r="AK34" s="226"/>
      <c r="AL34" s="227">
        <v>0</v>
      </c>
      <c r="AM34" s="227">
        <v>0</v>
      </c>
      <c r="AN34" s="227">
        <v>0</v>
      </c>
      <c r="AO34" s="228">
        <v>0</v>
      </c>
      <c r="AP34" s="227">
        <v>0</v>
      </c>
      <c r="AQ34" s="227"/>
      <c r="AR34" s="227">
        <v>0</v>
      </c>
      <c r="AS34" s="227">
        <v>0</v>
      </c>
      <c r="AT34" s="226">
        <v>0</v>
      </c>
      <c r="AU34" s="227">
        <v>1</v>
      </c>
      <c r="AV34" s="227">
        <v>0</v>
      </c>
      <c r="AW34" s="227">
        <v>0</v>
      </c>
      <c r="AX34" s="228">
        <v>0</v>
      </c>
      <c r="AY34" s="227">
        <v>0</v>
      </c>
      <c r="AZ34" s="227">
        <v>0</v>
      </c>
      <c r="BA34" s="227"/>
      <c r="BB34" s="227">
        <v>0</v>
      </c>
      <c r="BC34" s="227"/>
      <c r="BD34" s="226">
        <v>0</v>
      </c>
      <c r="BE34" s="227">
        <v>0</v>
      </c>
      <c r="BF34" s="227">
        <v>0</v>
      </c>
      <c r="BG34" s="228">
        <v>0</v>
      </c>
      <c r="BH34" s="227">
        <v>0</v>
      </c>
      <c r="BI34" s="227">
        <v>0</v>
      </c>
      <c r="BJ34" s="227">
        <v>0</v>
      </c>
      <c r="BK34" s="227">
        <v>0</v>
      </c>
      <c r="BL34" s="226"/>
      <c r="BM34" s="227">
        <v>0</v>
      </c>
      <c r="BN34" s="227">
        <v>0</v>
      </c>
      <c r="BO34" s="228"/>
      <c r="BP34" s="227"/>
      <c r="BQ34" s="227"/>
      <c r="BR34" s="227"/>
      <c r="BS34" s="227"/>
      <c r="BT34" s="226"/>
      <c r="BU34" s="227"/>
      <c r="BV34" s="227"/>
      <c r="BW34" s="227"/>
      <c r="BX34" s="228"/>
      <c r="BY34" s="227"/>
      <c r="BZ34" s="227"/>
      <c r="CA34" s="227"/>
      <c r="CB34" s="227"/>
      <c r="CC34" s="226"/>
      <c r="CD34" s="227"/>
      <c r="CE34" s="227"/>
      <c r="CF34" s="228"/>
    </row>
    <row r="35" spans="1:86" ht="15.75" x14ac:dyDescent="0.25">
      <c r="A35" s="8"/>
      <c r="B35" s="104"/>
      <c r="C35" s="117"/>
      <c r="D35" s="10"/>
      <c r="E35" s="37"/>
      <c r="F35" s="137"/>
      <c r="G35" s="117"/>
      <c r="H35" s="10"/>
      <c r="I35" s="37"/>
      <c r="J35" s="103"/>
      <c r="K35" s="117"/>
      <c r="L35" s="10"/>
      <c r="M35" s="64"/>
      <c r="N35" s="106"/>
      <c r="O35" s="117"/>
      <c r="P35" s="10"/>
      <c r="Q35" s="50"/>
      <c r="S35" s="154" t="s">
        <v>11</v>
      </c>
      <c r="T35" s="206"/>
      <c r="U35" s="110">
        <f>SUM(B99:B113)</f>
        <v>5</v>
      </c>
      <c r="V35" s="110">
        <f>SUM(F99:F113)</f>
        <v>1</v>
      </c>
      <c r="W35" s="115"/>
      <c r="X35" s="110">
        <f>SUM(J99:J113)</f>
        <v>0</v>
      </c>
      <c r="Y35" s="110">
        <f>SUM(N99:N113)</f>
        <v>0</v>
      </c>
      <c r="Z35" s="211"/>
      <c r="AA35" s="216">
        <f>SUM(U35:Z35)</f>
        <v>6</v>
      </c>
      <c r="AB35" s="25"/>
      <c r="AC35" s="25"/>
      <c r="AD35" s="298"/>
      <c r="AE35" s="223" t="s">
        <v>11</v>
      </c>
      <c r="AF35" s="226"/>
      <c r="AG35" s="227"/>
      <c r="AH35" s="227">
        <v>4</v>
      </c>
      <c r="AI35" s="227">
        <v>8</v>
      </c>
      <c r="AJ35" s="227">
        <v>8</v>
      </c>
      <c r="AK35" s="226"/>
      <c r="AL35" s="227">
        <v>10</v>
      </c>
      <c r="AM35" s="227">
        <v>6</v>
      </c>
      <c r="AN35" s="227">
        <v>10</v>
      </c>
      <c r="AO35" s="228">
        <v>7</v>
      </c>
      <c r="AP35" s="227">
        <v>5</v>
      </c>
      <c r="AQ35" s="227"/>
      <c r="AR35" s="227">
        <v>2</v>
      </c>
      <c r="AS35" s="227">
        <v>8</v>
      </c>
      <c r="AT35" s="226">
        <v>8</v>
      </c>
      <c r="AU35" s="227">
        <v>8</v>
      </c>
      <c r="AV35" s="227">
        <v>4</v>
      </c>
      <c r="AW35" s="227">
        <v>7</v>
      </c>
      <c r="AX35" s="228">
        <v>5</v>
      </c>
      <c r="AY35" s="227">
        <v>6</v>
      </c>
      <c r="AZ35" s="227">
        <v>10</v>
      </c>
      <c r="BA35" s="227"/>
      <c r="BB35" s="227">
        <v>4</v>
      </c>
      <c r="BC35" s="227"/>
      <c r="BD35" s="226">
        <v>6</v>
      </c>
      <c r="BE35" s="227">
        <v>12</v>
      </c>
      <c r="BF35" s="227">
        <v>6</v>
      </c>
      <c r="BG35" s="228">
        <v>8</v>
      </c>
      <c r="BH35" s="227">
        <v>5</v>
      </c>
      <c r="BI35" s="227">
        <v>3</v>
      </c>
      <c r="BJ35" s="227">
        <v>6</v>
      </c>
      <c r="BK35" s="227">
        <v>6</v>
      </c>
      <c r="BL35" s="226"/>
      <c r="BM35" s="227">
        <v>6</v>
      </c>
      <c r="BN35" s="227">
        <v>6</v>
      </c>
      <c r="BO35" s="228"/>
      <c r="BP35" s="227"/>
      <c r="BQ35" s="227"/>
      <c r="BR35" s="227"/>
      <c r="BS35" s="227"/>
      <c r="BT35" s="226"/>
      <c r="BU35" s="227"/>
      <c r="BV35" s="227"/>
      <c r="BW35" s="227"/>
      <c r="BX35" s="228"/>
      <c r="BY35" s="227"/>
      <c r="BZ35" s="227"/>
      <c r="CA35" s="227"/>
      <c r="CB35" s="227"/>
      <c r="CC35" s="226"/>
      <c r="CD35" s="227"/>
      <c r="CE35" s="227"/>
      <c r="CF35" s="228"/>
    </row>
    <row r="36" spans="1:86" ht="15.75" x14ac:dyDescent="0.25">
      <c r="A36" s="8"/>
      <c r="B36" s="104"/>
      <c r="C36" s="118"/>
      <c r="D36" s="9"/>
      <c r="E36" s="37"/>
      <c r="F36" s="137"/>
      <c r="G36" s="117"/>
      <c r="H36" s="10"/>
      <c r="I36" s="64"/>
      <c r="J36" s="103"/>
      <c r="K36" s="117"/>
      <c r="L36" s="10"/>
      <c r="M36" s="37"/>
      <c r="N36" s="106"/>
      <c r="O36" s="117"/>
      <c r="P36" s="10"/>
      <c r="Q36" s="62"/>
      <c r="S36" s="154"/>
      <c r="T36" s="206"/>
      <c r="U36" s="110"/>
      <c r="V36" s="110"/>
      <c r="W36" s="115"/>
      <c r="X36" s="110"/>
      <c r="Y36" s="110"/>
      <c r="Z36" s="211"/>
      <c r="AA36" s="216"/>
      <c r="AB36" s="25"/>
      <c r="AC36" s="25"/>
      <c r="AD36" s="299"/>
      <c r="AE36" s="225"/>
      <c r="AF36" s="226"/>
      <c r="AG36" s="227"/>
      <c r="AH36" s="227"/>
      <c r="AI36" s="227"/>
      <c r="AJ36" s="227"/>
      <c r="AK36" s="226"/>
      <c r="AL36" s="227"/>
      <c r="AM36" s="227"/>
      <c r="AN36" s="227"/>
      <c r="AO36" s="228"/>
      <c r="AP36" s="227"/>
      <c r="AQ36" s="227"/>
      <c r="AR36" s="227"/>
      <c r="AS36" s="227"/>
      <c r="AT36" s="232"/>
      <c r="AU36" s="233"/>
      <c r="AV36" s="233"/>
      <c r="AW36" s="233"/>
      <c r="AX36" s="234"/>
      <c r="AY36" s="227"/>
      <c r="AZ36" s="227"/>
      <c r="BA36" s="227"/>
      <c r="BB36" s="227"/>
      <c r="BC36" s="227"/>
      <c r="BD36" s="226"/>
      <c r="BE36" s="227"/>
      <c r="BF36" s="227"/>
      <c r="BG36" s="228"/>
      <c r="BH36" s="227"/>
      <c r="BI36" s="227"/>
      <c r="BJ36" s="227"/>
      <c r="BK36" s="227"/>
      <c r="BL36" s="226"/>
      <c r="BM36" s="227"/>
      <c r="BN36" s="227"/>
      <c r="BO36" s="228"/>
      <c r="BP36" s="227"/>
      <c r="BQ36" s="227"/>
      <c r="BR36" s="227"/>
      <c r="BS36" s="227"/>
      <c r="BT36" s="226"/>
      <c r="BU36" s="227"/>
      <c r="BV36" s="227"/>
      <c r="BW36" s="227"/>
      <c r="BX36" s="228"/>
      <c r="BY36" s="227"/>
      <c r="BZ36" s="227"/>
      <c r="CA36" s="227"/>
      <c r="CB36" s="227"/>
      <c r="CC36" s="226"/>
      <c r="CD36" s="227"/>
      <c r="CE36" s="227"/>
      <c r="CF36" s="228"/>
    </row>
    <row r="37" spans="1:86" ht="15.75" x14ac:dyDescent="0.25">
      <c r="A37" s="8"/>
      <c r="B37" s="104"/>
      <c r="C37" s="119"/>
      <c r="D37" s="20"/>
      <c r="E37" s="121"/>
      <c r="F37" s="136"/>
      <c r="G37" s="117"/>
      <c r="H37" s="10"/>
      <c r="I37" s="37"/>
      <c r="J37" s="103"/>
      <c r="K37" s="117"/>
      <c r="L37" s="27"/>
      <c r="M37" s="37"/>
      <c r="N37" s="106"/>
      <c r="O37" s="119"/>
      <c r="P37" s="20"/>
      <c r="Q37" s="49"/>
      <c r="S37" s="202"/>
      <c r="T37" s="206"/>
      <c r="U37" s="110"/>
      <c r="V37" s="110"/>
      <c r="W37" s="115"/>
      <c r="X37" s="110"/>
      <c r="Y37" s="110"/>
      <c r="Z37" s="211"/>
      <c r="AA37" s="217"/>
      <c r="AB37" s="25"/>
      <c r="AC37" s="25"/>
      <c r="AE37" s="219" t="s">
        <v>64</v>
      </c>
      <c r="AF37" s="243">
        <f>SUM(AF31:AF36)</f>
        <v>0</v>
      </c>
      <c r="AG37" s="241">
        <f>SUM(AG31:AG36)</f>
        <v>0</v>
      </c>
      <c r="AH37" s="241">
        <f t="shared" ref="AH37:CF37" si="99">SUM(AH31:AH36)</f>
        <v>12</v>
      </c>
      <c r="AI37" s="241">
        <f t="shared" si="99"/>
        <v>18</v>
      </c>
      <c r="AJ37" s="241">
        <f t="shared" si="99"/>
        <v>16</v>
      </c>
      <c r="AK37" s="243">
        <f t="shared" si="99"/>
        <v>0</v>
      </c>
      <c r="AL37" s="241">
        <f t="shared" si="99"/>
        <v>22</v>
      </c>
      <c r="AM37" s="241">
        <f t="shared" si="99"/>
        <v>14</v>
      </c>
      <c r="AN37" s="241">
        <f t="shared" si="99"/>
        <v>21</v>
      </c>
      <c r="AO37" s="242">
        <f t="shared" si="99"/>
        <v>21</v>
      </c>
      <c r="AP37" s="241">
        <f t="shared" si="99"/>
        <v>11</v>
      </c>
      <c r="AQ37" s="241">
        <f t="shared" si="99"/>
        <v>0</v>
      </c>
      <c r="AR37" s="241">
        <f t="shared" si="99"/>
        <v>6</v>
      </c>
      <c r="AS37" s="241">
        <f t="shared" si="99"/>
        <v>16</v>
      </c>
      <c r="AT37" s="243">
        <f t="shared" si="99"/>
        <v>17</v>
      </c>
      <c r="AU37" s="241">
        <f t="shared" si="99"/>
        <v>19</v>
      </c>
      <c r="AV37" s="241">
        <f t="shared" si="99"/>
        <v>8</v>
      </c>
      <c r="AW37" s="241">
        <f>SUM(AW31:AW36)</f>
        <v>14</v>
      </c>
      <c r="AX37" s="242">
        <f>SUM(AX31:AX36)</f>
        <v>12</v>
      </c>
      <c r="AY37" s="241">
        <f t="shared" si="99"/>
        <v>12</v>
      </c>
      <c r="AZ37" s="241">
        <f t="shared" si="99"/>
        <v>20</v>
      </c>
      <c r="BA37" s="241">
        <f t="shared" si="99"/>
        <v>0</v>
      </c>
      <c r="BB37" s="241">
        <f t="shared" si="99"/>
        <v>11</v>
      </c>
      <c r="BC37" s="241">
        <f t="shared" si="99"/>
        <v>0</v>
      </c>
      <c r="BD37" s="243">
        <f t="shared" si="99"/>
        <v>14</v>
      </c>
      <c r="BE37" s="241">
        <f t="shared" si="99"/>
        <v>21</v>
      </c>
      <c r="BF37" s="241">
        <f t="shared" si="99"/>
        <v>12</v>
      </c>
      <c r="BG37" s="242">
        <f t="shared" si="99"/>
        <v>19</v>
      </c>
      <c r="BH37" s="241">
        <f t="shared" si="99"/>
        <v>10</v>
      </c>
      <c r="BI37" s="241">
        <f t="shared" si="99"/>
        <v>7</v>
      </c>
      <c r="BJ37" s="241">
        <f t="shared" si="99"/>
        <v>12</v>
      </c>
      <c r="BK37" s="241">
        <f t="shared" si="99"/>
        <v>14</v>
      </c>
      <c r="BL37" s="243">
        <f t="shared" si="99"/>
        <v>0</v>
      </c>
      <c r="BM37" s="241">
        <f t="shared" si="99"/>
        <v>15</v>
      </c>
      <c r="BN37" s="241">
        <f t="shared" si="99"/>
        <v>15</v>
      </c>
      <c r="BO37" s="242">
        <f t="shared" si="99"/>
        <v>0</v>
      </c>
      <c r="BP37" s="241">
        <f t="shared" si="99"/>
        <v>0</v>
      </c>
      <c r="BQ37" s="241">
        <f t="shared" si="99"/>
        <v>0</v>
      </c>
      <c r="BR37" s="241">
        <f t="shared" si="99"/>
        <v>0</v>
      </c>
      <c r="BS37" s="241">
        <f t="shared" si="99"/>
        <v>0</v>
      </c>
      <c r="BT37" s="243">
        <f t="shared" si="99"/>
        <v>0</v>
      </c>
      <c r="BU37" s="241">
        <f t="shared" si="99"/>
        <v>0</v>
      </c>
      <c r="BV37" s="241">
        <f t="shared" si="99"/>
        <v>0</v>
      </c>
      <c r="BW37" s="241">
        <f t="shared" si="99"/>
        <v>0</v>
      </c>
      <c r="BX37" s="242">
        <f t="shared" si="99"/>
        <v>0</v>
      </c>
      <c r="BY37" s="241">
        <f t="shared" si="99"/>
        <v>0</v>
      </c>
      <c r="BZ37" s="241">
        <f t="shared" si="99"/>
        <v>0</v>
      </c>
      <c r="CA37" s="241">
        <f t="shared" si="99"/>
        <v>0</v>
      </c>
      <c r="CB37" s="241">
        <f t="shared" si="99"/>
        <v>0</v>
      </c>
      <c r="CC37" s="243">
        <f t="shared" si="99"/>
        <v>0</v>
      </c>
      <c r="CD37" s="241">
        <f t="shared" si="99"/>
        <v>0</v>
      </c>
      <c r="CE37" s="241">
        <f t="shared" si="99"/>
        <v>0</v>
      </c>
      <c r="CF37" s="242">
        <f t="shared" si="99"/>
        <v>0</v>
      </c>
      <c r="CH37" s="247">
        <f>SUM(AF37:CG37)/28</f>
        <v>14.607142857142858</v>
      </c>
    </row>
    <row r="38" spans="1:86" ht="15.75" x14ac:dyDescent="0.25">
      <c r="A38" s="8"/>
      <c r="B38" s="104"/>
      <c r="C38" s="118"/>
      <c r="D38" s="9"/>
      <c r="E38" s="37"/>
      <c r="F38" s="137"/>
      <c r="G38" s="123"/>
      <c r="H38" s="9"/>
      <c r="I38" s="37"/>
      <c r="J38" s="103"/>
      <c r="K38" s="117"/>
      <c r="L38" s="10"/>
      <c r="M38" s="37"/>
      <c r="N38" s="106"/>
      <c r="O38" s="117"/>
      <c r="P38" s="10"/>
      <c r="Q38" s="49"/>
      <c r="S38" s="213" t="s">
        <v>38</v>
      </c>
      <c r="T38" s="205"/>
      <c r="U38" s="213">
        <f>SUM(U31:U37)</f>
        <v>9</v>
      </c>
      <c r="V38" s="213">
        <f>SUM(V31:V37)</f>
        <v>6</v>
      </c>
      <c r="W38" s="115"/>
      <c r="X38" s="213">
        <f>SUM(X31:X37)</f>
        <v>0</v>
      </c>
      <c r="Y38" s="213">
        <f>SUM(Y31:Y37)</f>
        <v>0</v>
      </c>
      <c r="Z38" s="211"/>
      <c r="AA38" s="213">
        <f>SUM(AA31:AA37)</f>
        <v>15</v>
      </c>
      <c r="AB38" s="25"/>
      <c r="AC38" s="25"/>
      <c r="AE38" s="219" t="s">
        <v>63</v>
      </c>
      <c r="AF38" s="244">
        <f>AF37/28</f>
        <v>0</v>
      </c>
      <c r="AG38" s="244">
        <f t="shared" ref="AG38:AJ38" si="100">AG37/28</f>
        <v>0</v>
      </c>
      <c r="AH38" s="244">
        <f t="shared" si="100"/>
        <v>0.42857142857142855</v>
      </c>
      <c r="AI38" s="244">
        <f t="shared" si="100"/>
        <v>0.6428571428571429</v>
      </c>
      <c r="AJ38" s="244">
        <f t="shared" si="100"/>
        <v>0.5714285714285714</v>
      </c>
      <c r="AK38" s="244">
        <f t="shared" ref="AK38" si="101">AK37/28</f>
        <v>0</v>
      </c>
      <c r="AL38" s="244">
        <f t="shared" ref="AL38" si="102">AL37/28</f>
        <v>0.7857142857142857</v>
      </c>
      <c r="AM38" s="244">
        <f t="shared" ref="AM38" si="103">AM37/28</f>
        <v>0.5</v>
      </c>
      <c r="AN38" s="244">
        <f t="shared" ref="AN38" si="104">AN37/28</f>
        <v>0.75</v>
      </c>
      <c r="AO38" s="244">
        <f t="shared" ref="AO38" si="105">AO37/28</f>
        <v>0.75</v>
      </c>
      <c r="AP38" s="244">
        <f t="shared" ref="AP38" si="106">AP37/28</f>
        <v>0.39285714285714285</v>
      </c>
      <c r="AQ38" s="244">
        <f t="shared" ref="AQ38" si="107">AQ37/28</f>
        <v>0</v>
      </c>
      <c r="AR38" s="244">
        <f t="shared" ref="AR38" si="108">AR37/28</f>
        <v>0.21428571428571427</v>
      </c>
      <c r="AS38" s="244">
        <f t="shared" ref="AS38" si="109">AS37/28</f>
        <v>0.5714285714285714</v>
      </c>
      <c r="AT38" s="244">
        <f t="shared" ref="AT38" si="110">AT37/28</f>
        <v>0.6071428571428571</v>
      </c>
      <c r="AU38" s="244">
        <f t="shared" ref="AU38" si="111">AU37/28</f>
        <v>0.6785714285714286</v>
      </c>
      <c r="AV38" s="244">
        <f t="shared" ref="AV38" si="112">AV37/28</f>
        <v>0.2857142857142857</v>
      </c>
      <c r="AW38" s="244">
        <f t="shared" ref="AW38" si="113">AW37/28</f>
        <v>0.5</v>
      </c>
      <c r="AX38" s="244">
        <f t="shared" ref="AX38" si="114">AX37/28</f>
        <v>0.42857142857142855</v>
      </c>
      <c r="AY38" s="244">
        <f t="shared" ref="AY38" si="115">AY37/28</f>
        <v>0.42857142857142855</v>
      </c>
      <c r="AZ38" s="244">
        <f t="shared" ref="AZ38" si="116">AZ37/28</f>
        <v>0.7142857142857143</v>
      </c>
      <c r="BA38" s="244">
        <f t="shared" ref="BA38" si="117">BA37/28</f>
        <v>0</v>
      </c>
      <c r="BB38" s="244">
        <f t="shared" ref="BB38" si="118">BB37/28</f>
        <v>0.39285714285714285</v>
      </c>
      <c r="BC38" s="244">
        <f t="shared" ref="BC38" si="119">BC37/28</f>
        <v>0</v>
      </c>
      <c r="BD38" s="244">
        <f t="shared" ref="BD38" si="120">BD37/28</f>
        <v>0.5</v>
      </c>
      <c r="BE38" s="244">
        <f t="shared" ref="BE38" si="121">BE37/28</f>
        <v>0.75</v>
      </c>
      <c r="BF38" s="244">
        <f t="shared" ref="BF38" si="122">BF37/28</f>
        <v>0.42857142857142855</v>
      </c>
      <c r="BG38" s="244">
        <f t="shared" ref="BG38" si="123">BG37/28</f>
        <v>0.6785714285714286</v>
      </c>
      <c r="BH38" s="244">
        <f t="shared" ref="BH38" si="124">BH37/28</f>
        <v>0.35714285714285715</v>
      </c>
      <c r="BI38" s="244">
        <f t="shared" ref="BI38" si="125">BI37/28</f>
        <v>0.25</v>
      </c>
      <c r="BJ38" s="244">
        <f t="shared" ref="BJ38" si="126">BJ37/28</f>
        <v>0.42857142857142855</v>
      </c>
      <c r="BK38" s="244">
        <f t="shared" ref="BK38" si="127">BK37/28</f>
        <v>0.5</v>
      </c>
      <c r="BL38" s="244">
        <f t="shared" ref="BL38" si="128">BL37/28</f>
        <v>0</v>
      </c>
      <c r="BM38" s="244">
        <f t="shared" ref="BM38" si="129">BM37/28</f>
        <v>0.5357142857142857</v>
      </c>
      <c r="BN38" s="244">
        <f t="shared" ref="BN38" si="130">BN37/28</f>
        <v>0.5357142857142857</v>
      </c>
      <c r="BO38" s="244">
        <f t="shared" ref="BO38" si="131">BO37/28</f>
        <v>0</v>
      </c>
      <c r="BP38" s="244">
        <f t="shared" ref="BP38" si="132">BP37/28</f>
        <v>0</v>
      </c>
      <c r="BQ38" s="244">
        <f t="shared" ref="BQ38" si="133">BQ37/28</f>
        <v>0</v>
      </c>
      <c r="BR38" s="244">
        <f t="shared" ref="BR38" si="134">BR37/28</f>
        <v>0</v>
      </c>
      <c r="BS38" s="244">
        <f t="shared" ref="BS38" si="135">BS37/28</f>
        <v>0</v>
      </c>
      <c r="BT38" s="244">
        <f t="shared" ref="BT38" si="136">BT37/28</f>
        <v>0</v>
      </c>
      <c r="BU38" s="244">
        <f t="shared" ref="BU38" si="137">BU37/28</f>
        <v>0</v>
      </c>
      <c r="BV38" s="244">
        <f t="shared" ref="BV38" si="138">BV37/28</f>
        <v>0</v>
      </c>
      <c r="BW38" s="244">
        <f t="shared" ref="BW38" si="139">BW37/28</f>
        <v>0</v>
      </c>
      <c r="BX38" s="244">
        <f t="shared" ref="BX38" si="140">BX37/28</f>
        <v>0</v>
      </c>
      <c r="BY38" s="244">
        <f t="shared" ref="BY38" si="141">BY37/28</f>
        <v>0</v>
      </c>
      <c r="BZ38" s="244">
        <f t="shared" ref="BZ38" si="142">BZ37/28</f>
        <v>0</v>
      </c>
      <c r="CA38" s="244">
        <f t="shared" ref="CA38" si="143">CA37/28</f>
        <v>0</v>
      </c>
      <c r="CB38" s="244">
        <f t="shared" ref="CB38" si="144">CB37/28</f>
        <v>0</v>
      </c>
      <c r="CC38" s="244">
        <f t="shared" ref="CC38" si="145">CC37/28</f>
        <v>0</v>
      </c>
      <c r="CD38" s="244">
        <f t="shared" ref="CD38" si="146">CD37/28</f>
        <v>0</v>
      </c>
      <c r="CE38" s="244">
        <f t="shared" ref="CE38" si="147">CE37/28</f>
        <v>0</v>
      </c>
      <c r="CF38" s="244">
        <f t="shared" ref="CF38" si="148">CF37/28</f>
        <v>0</v>
      </c>
      <c r="CH38" s="248">
        <f>SUM(AF38:CG38)/17</f>
        <v>0.85924369747899176</v>
      </c>
    </row>
    <row r="39" spans="1:86" ht="15.75" x14ac:dyDescent="0.25">
      <c r="A39" s="8"/>
      <c r="B39" s="104"/>
      <c r="C39" s="117"/>
      <c r="D39" s="10"/>
      <c r="E39" s="37"/>
      <c r="F39" s="137"/>
      <c r="G39" s="123"/>
      <c r="H39" s="9"/>
      <c r="I39" s="37"/>
      <c r="J39" s="103"/>
      <c r="K39" s="117"/>
      <c r="L39" s="10"/>
      <c r="M39" s="37"/>
      <c r="N39" s="106"/>
      <c r="O39" s="119"/>
      <c r="P39" s="20"/>
      <c r="Q39" s="61"/>
      <c r="S39" s="136"/>
      <c r="T39" s="204"/>
      <c r="U39" s="136"/>
      <c r="V39" s="136"/>
      <c r="W39" s="136"/>
      <c r="X39" s="204"/>
      <c r="Y39" s="204"/>
      <c r="Z39" s="211"/>
      <c r="AA39" s="211"/>
      <c r="AB39" s="25"/>
      <c r="AC39" s="25"/>
    </row>
    <row r="40" spans="1:86" ht="15.75" x14ac:dyDescent="0.25">
      <c r="A40" s="8"/>
      <c r="B40" s="104"/>
      <c r="C40" s="117"/>
      <c r="D40" s="10"/>
      <c r="E40" s="37"/>
      <c r="F40" s="137"/>
      <c r="G40" s="123"/>
      <c r="H40" s="9"/>
      <c r="I40" s="37"/>
      <c r="J40" s="103"/>
      <c r="K40" s="117"/>
      <c r="L40" s="10"/>
      <c r="M40" s="37"/>
      <c r="N40" s="106"/>
      <c r="O40" s="119"/>
      <c r="P40" s="20"/>
      <c r="Q40" s="61"/>
      <c r="S40" s="213" t="s">
        <v>41</v>
      </c>
      <c r="T40" s="204"/>
      <c r="U40" s="207" t="s">
        <v>45</v>
      </c>
      <c r="V40" s="302" t="s">
        <v>71</v>
      </c>
      <c r="W40" s="303"/>
      <c r="X40" s="303"/>
      <c r="Y40" s="303"/>
      <c r="Z40" s="303"/>
      <c r="AA40" s="304"/>
      <c r="AB40" s="251" t="s">
        <v>45</v>
      </c>
    </row>
    <row r="41" spans="1:86" ht="15.75" customHeight="1" x14ac:dyDescent="0.25">
      <c r="A41" s="8"/>
      <c r="B41" s="104"/>
      <c r="C41" s="118"/>
      <c r="D41" s="9"/>
      <c r="E41" s="37"/>
      <c r="F41" s="137"/>
      <c r="G41" s="117"/>
      <c r="H41" s="10"/>
      <c r="I41" s="37"/>
      <c r="J41" s="103"/>
      <c r="K41" s="117"/>
      <c r="L41" s="10"/>
      <c r="M41" s="37"/>
      <c r="N41" s="106"/>
      <c r="O41" s="119"/>
      <c r="P41" s="20"/>
      <c r="Q41" s="61"/>
      <c r="S41" s="109" t="s">
        <v>7</v>
      </c>
      <c r="T41" s="204"/>
      <c r="U41" s="127">
        <f>AA18+AA31</f>
        <v>13</v>
      </c>
      <c r="V41" s="305" t="s">
        <v>40</v>
      </c>
      <c r="W41" s="306"/>
      <c r="X41" s="306"/>
      <c r="Y41" s="306"/>
      <c r="Z41" s="306"/>
      <c r="AA41" s="306"/>
      <c r="AB41" s="202">
        <f>AA25</f>
        <v>12</v>
      </c>
    </row>
    <row r="42" spans="1:86" ht="15.75" x14ac:dyDescent="0.25">
      <c r="A42" s="8"/>
      <c r="B42" s="104"/>
      <c r="C42" s="117"/>
      <c r="D42" s="10"/>
      <c r="E42" s="37"/>
      <c r="F42" s="137"/>
      <c r="G42" s="122"/>
      <c r="H42" s="9"/>
      <c r="I42" s="44"/>
      <c r="J42" s="104"/>
      <c r="K42" s="117"/>
      <c r="L42" s="10"/>
      <c r="M42" s="37"/>
      <c r="N42" s="106"/>
      <c r="O42" s="119"/>
      <c r="P42" s="20"/>
      <c r="Q42" s="61"/>
      <c r="S42" s="154" t="s">
        <v>8</v>
      </c>
      <c r="T42" s="204"/>
      <c r="U42" s="202">
        <f>AA19+AA32</f>
        <v>2</v>
      </c>
      <c r="V42" s="305" t="s">
        <v>39</v>
      </c>
      <c r="W42" s="306"/>
      <c r="X42" s="306"/>
      <c r="Y42" s="306"/>
      <c r="Z42" s="306"/>
      <c r="AA42" s="306"/>
      <c r="AB42" s="202">
        <f>AA38</f>
        <v>15</v>
      </c>
    </row>
    <row r="43" spans="1:86" ht="16.5" thickBot="1" x14ac:dyDescent="0.3">
      <c r="A43" s="8"/>
      <c r="B43" s="101"/>
      <c r="C43" s="118"/>
      <c r="D43" s="91"/>
      <c r="E43" s="40"/>
      <c r="F43" s="137"/>
      <c r="G43" s="117"/>
      <c r="H43" s="10"/>
      <c r="I43" s="37"/>
      <c r="J43" s="103"/>
      <c r="K43" s="117"/>
      <c r="L43" s="132"/>
      <c r="M43" s="40"/>
      <c r="N43" s="106"/>
      <c r="O43" s="119"/>
      <c r="P43" s="20"/>
      <c r="Q43" s="49"/>
      <c r="S43" s="111" t="s">
        <v>42</v>
      </c>
      <c r="T43" s="204"/>
      <c r="U43" s="202">
        <f>AA20+AA33</f>
        <v>5</v>
      </c>
      <c r="V43" s="302" t="s">
        <v>44</v>
      </c>
      <c r="W43" s="303"/>
      <c r="X43" s="303"/>
      <c r="Y43" s="303"/>
      <c r="Z43" s="303"/>
      <c r="AA43" s="304"/>
      <c r="AB43" s="251">
        <f>SUM(AB41:AB42)</f>
        <v>27</v>
      </c>
    </row>
    <row r="44" spans="1:86" ht="16.5" thickBot="1" x14ac:dyDescent="0.3">
      <c r="A44" s="77" t="s">
        <v>31</v>
      </c>
      <c r="B44" s="77"/>
      <c r="C44" s="169" t="str">
        <f>+C5</f>
        <v xml:space="preserve">WA Indoor 18m </v>
      </c>
      <c r="D44" s="255" t="s">
        <v>10</v>
      </c>
      <c r="E44" s="256"/>
      <c r="F44" s="170"/>
      <c r="G44" s="169">
        <f>+G5</f>
        <v>0</v>
      </c>
      <c r="H44" s="255" t="s">
        <v>10</v>
      </c>
      <c r="I44" s="256"/>
      <c r="J44" s="171"/>
      <c r="K44" s="169">
        <f>+K5</f>
        <v>0</v>
      </c>
      <c r="L44" s="255" t="s">
        <v>10</v>
      </c>
      <c r="M44" s="256"/>
      <c r="N44" s="172"/>
      <c r="O44" s="169">
        <f>+O5</f>
        <v>0</v>
      </c>
      <c r="P44" s="255" t="s">
        <v>10</v>
      </c>
      <c r="Q44" s="256"/>
      <c r="S44" s="154" t="s">
        <v>43</v>
      </c>
      <c r="T44" s="206"/>
      <c r="U44" s="202">
        <f>AA21+AA34</f>
        <v>0</v>
      </c>
      <c r="V44" s="136"/>
      <c r="W44" s="136"/>
      <c r="X44" s="204"/>
      <c r="Y44" s="204"/>
      <c r="Z44" s="211"/>
      <c r="AA44" s="211"/>
      <c r="AB44" s="25"/>
    </row>
    <row r="45" spans="1:86" ht="15.75" x14ac:dyDescent="0.25">
      <c r="A45" s="19" t="s">
        <v>2</v>
      </c>
      <c r="B45" s="103">
        <v>1</v>
      </c>
      <c r="C45" s="117" t="s">
        <v>76</v>
      </c>
      <c r="D45" s="10">
        <v>383</v>
      </c>
      <c r="E45" s="37"/>
      <c r="F45" s="137"/>
      <c r="G45" s="117"/>
      <c r="H45" s="10"/>
      <c r="I45" s="37"/>
      <c r="J45" s="103"/>
      <c r="K45" s="117"/>
      <c r="L45" s="95"/>
      <c r="M45" s="36"/>
      <c r="N45" s="106"/>
      <c r="O45" s="117"/>
      <c r="P45" s="10"/>
      <c r="Q45" s="50"/>
      <c r="S45" s="155" t="s">
        <v>11</v>
      </c>
      <c r="T45" s="206"/>
      <c r="U45" s="116">
        <f>AA22+AA35</f>
        <v>7</v>
      </c>
      <c r="V45" s="136"/>
      <c r="W45" s="136"/>
      <c r="X45" s="204"/>
      <c r="Y45" s="204"/>
      <c r="Z45" s="211"/>
      <c r="AA45" s="211"/>
      <c r="AB45" s="25"/>
      <c r="AP45" s="245"/>
    </row>
    <row r="46" spans="1:86" ht="15.75" x14ac:dyDescent="0.25">
      <c r="A46" s="8"/>
      <c r="B46" s="103"/>
      <c r="C46" s="117"/>
      <c r="D46" s="10"/>
      <c r="E46" s="37"/>
      <c r="F46" s="137"/>
      <c r="G46" s="117"/>
      <c r="H46" s="10"/>
      <c r="I46" s="37"/>
      <c r="J46" s="103"/>
      <c r="K46" s="117"/>
      <c r="L46" s="10"/>
      <c r="M46" s="37"/>
      <c r="N46" s="106"/>
      <c r="O46" s="117"/>
      <c r="P46" s="10"/>
      <c r="Q46" s="50"/>
      <c r="V46" s="115"/>
      <c r="W46" s="115"/>
      <c r="X46" s="204"/>
      <c r="Y46" s="204"/>
      <c r="Z46" s="211"/>
      <c r="AA46" s="211"/>
      <c r="AB46" s="25"/>
    </row>
    <row r="47" spans="1:86" ht="18.75" x14ac:dyDescent="0.3">
      <c r="A47" s="8"/>
      <c r="B47" s="104"/>
      <c r="C47" s="117"/>
      <c r="D47" s="10"/>
      <c r="E47" s="37"/>
      <c r="F47" s="137"/>
      <c r="G47" s="117"/>
      <c r="H47" s="10"/>
      <c r="I47" s="37"/>
      <c r="J47" s="103"/>
      <c r="K47" s="117"/>
      <c r="L47" s="10"/>
      <c r="M47" s="37"/>
      <c r="N47" s="106"/>
      <c r="O47" s="117"/>
      <c r="P47" s="10"/>
      <c r="Q47" s="50"/>
      <c r="S47" s="313" t="s">
        <v>65</v>
      </c>
      <c r="T47" s="314"/>
      <c r="U47" s="314"/>
      <c r="V47" s="314"/>
      <c r="W47" s="249"/>
      <c r="X47" s="204"/>
      <c r="Y47" s="204"/>
      <c r="Z47" s="211"/>
      <c r="AA47" s="211"/>
      <c r="AB47" s="25"/>
    </row>
    <row r="48" spans="1:86" ht="15.75" x14ac:dyDescent="0.25">
      <c r="A48" s="8"/>
      <c r="B48" s="104"/>
      <c r="C48" s="117"/>
      <c r="D48" s="10"/>
      <c r="E48" s="37"/>
      <c r="F48" s="137"/>
      <c r="G48" s="117"/>
      <c r="H48" s="10"/>
      <c r="I48" s="37"/>
      <c r="J48" s="103"/>
      <c r="K48" s="117"/>
      <c r="L48" s="10"/>
      <c r="M48" s="37"/>
      <c r="N48" s="106"/>
      <c r="O48" s="117"/>
      <c r="P48" s="10"/>
      <c r="Q48" s="50"/>
      <c r="S48" s="274" t="s">
        <v>70</v>
      </c>
      <c r="T48" s="275"/>
      <c r="U48" s="275"/>
      <c r="V48" s="275"/>
      <c r="W48" s="276"/>
      <c r="X48" s="204"/>
      <c r="Y48" s="204"/>
      <c r="Z48" s="211"/>
      <c r="AA48" s="211"/>
      <c r="AB48" s="25"/>
    </row>
    <row r="49" spans="1:29" ht="16.5" thickBot="1" x14ac:dyDescent="0.3">
      <c r="A49" s="8"/>
      <c r="B49" s="104"/>
      <c r="C49" s="117"/>
      <c r="D49" s="10"/>
      <c r="E49" s="37"/>
      <c r="F49" s="137"/>
      <c r="G49" s="117"/>
      <c r="H49" s="10"/>
      <c r="I49" s="37"/>
      <c r="J49" s="103"/>
      <c r="K49" s="117"/>
      <c r="L49" s="13"/>
      <c r="M49" s="40"/>
      <c r="N49" s="106"/>
      <c r="O49" s="117"/>
      <c r="P49" s="10"/>
      <c r="Q49" s="50"/>
      <c r="S49" s="270" t="s">
        <v>66</v>
      </c>
      <c r="T49" s="271"/>
      <c r="U49" s="277">
        <f>+CH24</f>
        <v>18</v>
      </c>
      <c r="V49" s="277"/>
      <c r="W49" s="278"/>
      <c r="X49" s="204"/>
      <c r="Y49" s="204"/>
      <c r="Z49" s="211"/>
      <c r="AA49" s="211"/>
      <c r="AB49" s="25"/>
    </row>
    <row r="50" spans="1:29" ht="16.5" thickBot="1" x14ac:dyDescent="0.3">
      <c r="A50" s="76" t="s">
        <v>32</v>
      </c>
      <c r="B50" s="76"/>
      <c r="C50" s="173" t="str">
        <f>+C5</f>
        <v xml:space="preserve">WA Indoor 18m </v>
      </c>
      <c r="D50" s="259" t="s">
        <v>9</v>
      </c>
      <c r="E50" s="260"/>
      <c r="F50" s="174"/>
      <c r="G50" s="173">
        <f>+G5</f>
        <v>0</v>
      </c>
      <c r="H50" s="259" t="s">
        <v>9</v>
      </c>
      <c r="I50" s="260"/>
      <c r="J50" s="175"/>
      <c r="K50" s="173">
        <f>+K5</f>
        <v>0</v>
      </c>
      <c r="L50" s="259" t="s">
        <v>9</v>
      </c>
      <c r="M50" s="260"/>
      <c r="N50" s="180"/>
      <c r="O50" s="173">
        <f>+O5</f>
        <v>0</v>
      </c>
      <c r="P50" s="259" t="s">
        <v>9</v>
      </c>
      <c r="Q50" s="260"/>
      <c r="S50" s="272" t="s">
        <v>67</v>
      </c>
      <c r="T50" s="273"/>
      <c r="U50" s="300">
        <f>+CH25</f>
        <v>0.92647058823529416</v>
      </c>
      <c r="V50" s="300"/>
      <c r="W50" s="279"/>
      <c r="X50" s="204"/>
      <c r="Y50" s="204"/>
      <c r="Z50" s="211"/>
      <c r="AA50" s="211"/>
      <c r="AB50" s="25"/>
      <c r="AC50" s="25"/>
    </row>
    <row r="51" spans="1:29" ht="15.75" x14ac:dyDescent="0.25">
      <c r="A51" s="86" t="s">
        <v>2</v>
      </c>
      <c r="B51" s="103"/>
      <c r="C51" s="130"/>
      <c r="D51" s="45"/>
      <c r="E51" s="46"/>
      <c r="F51" s="138"/>
      <c r="G51" s="130"/>
      <c r="H51" s="45"/>
      <c r="I51" s="54"/>
      <c r="J51" s="142"/>
      <c r="K51" s="130"/>
      <c r="L51" s="48"/>
      <c r="M51" s="46"/>
      <c r="N51" s="142"/>
      <c r="O51" s="130"/>
      <c r="P51" s="48"/>
      <c r="Q51" s="54"/>
      <c r="S51" s="291"/>
      <c r="T51" s="292"/>
      <c r="U51" s="280"/>
      <c r="V51" s="280"/>
      <c r="W51" s="281"/>
      <c r="Z51" s="211"/>
      <c r="AA51" s="211"/>
      <c r="AB51" s="25"/>
      <c r="AC51" s="25"/>
    </row>
    <row r="52" spans="1:29" ht="15.75" x14ac:dyDescent="0.25">
      <c r="A52" s="7"/>
      <c r="B52" s="104"/>
      <c r="C52" s="117"/>
      <c r="D52" s="4"/>
      <c r="E52" s="37"/>
      <c r="F52" s="137"/>
      <c r="G52" s="117"/>
      <c r="H52" s="4"/>
      <c r="I52" s="37"/>
      <c r="J52" s="106"/>
      <c r="K52" s="117"/>
      <c r="L52" s="4"/>
      <c r="M52" s="37"/>
      <c r="N52" s="106"/>
      <c r="O52" s="117"/>
      <c r="P52" s="10"/>
      <c r="Q52" s="50"/>
      <c r="S52" s="307" t="s">
        <v>68</v>
      </c>
      <c r="T52" s="308"/>
      <c r="U52" s="278">
        <f>+CH37</f>
        <v>14.607142857142858</v>
      </c>
      <c r="V52" s="278"/>
      <c r="W52" s="278"/>
      <c r="AB52" s="25"/>
      <c r="AC52" s="25"/>
    </row>
    <row r="53" spans="1:29" ht="16.5" thickBot="1" x14ac:dyDescent="0.3">
      <c r="A53" s="11"/>
      <c r="B53" s="104"/>
      <c r="C53" s="122"/>
      <c r="E53" s="37"/>
      <c r="F53" s="137"/>
      <c r="G53" s="117"/>
      <c r="H53" s="6"/>
      <c r="I53" s="37"/>
      <c r="J53" s="106"/>
      <c r="K53" s="117"/>
      <c r="L53" s="10"/>
      <c r="M53" s="37"/>
      <c r="N53" s="106"/>
      <c r="O53" s="117"/>
      <c r="P53" s="10"/>
      <c r="Q53" s="50"/>
      <c r="S53" s="272" t="s">
        <v>69</v>
      </c>
      <c r="T53" s="273"/>
      <c r="U53" s="279">
        <f>+CH38</f>
        <v>0.85924369747899176</v>
      </c>
      <c r="V53" s="279"/>
      <c r="W53" s="279"/>
      <c r="Y53" s="22"/>
      <c r="Z53" s="211"/>
      <c r="AA53" s="211"/>
      <c r="AB53" s="250"/>
      <c r="AC53" s="25"/>
    </row>
    <row r="54" spans="1:29" ht="16.5" thickBot="1" x14ac:dyDescent="0.3">
      <c r="A54" s="85" t="s">
        <v>31</v>
      </c>
      <c r="B54" s="85"/>
      <c r="C54" s="176" t="str">
        <f>+C5</f>
        <v xml:space="preserve">WA Indoor 18m </v>
      </c>
      <c r="D54" s="261" t="s">
        <v>11</v>
      </c>
      <c r="E54" s="262"/>
      <c r="F54" s="177"/>
      <c r="G54" s="176">
        <f>+G5</f>
        <v>0</v>
      </c>
      <c r="H54" s="286" t="s">
        <v>11</v>
      </c>
      <c r="I54" s="287"/>
      <c r="J54" s="179"/>
      <c r="K54" s="176">
        <f>+K5</f>
        <v>0</v>
      </c>
      <c r="L54" s="261" t="s">
        <v>11</v>
      </c>
      <c r="M54" s="262"/>
      <c r="N54" s="179"/>
      <c r="O54" s="176">
        <f>+O5</f>
        <v>0</v>
      </c>
      <c r="P54" s="261" t="s">
        <v>11</v>
      </c>
      <c r="Q54" s="262"/>
      <c r="S54" s="291"/>
      <c r="T54" s="292"/>
      <c r="U54" s="280"/>
      <c r="V54" s="280"/>
      <c r="W54" s="281"/>
      <c r="Y54" s="22"/>
      <c r="Z54" s="211"/>
      <c r="AA54" s="211"/>
      <c r="AB54" s="250"/>
      <c r="AC54" s="25"/>
    </row>
    <row r="55" spans="1:29" ht="15.75" x14ac:dyDescent="0.25">
      <c r="A55" s="19" t="s">
        <v>2</v>
      </c>
      <c r="B55" s="103">
        <v>1</v>
      </c>
      <c r="C55" s="117" t="s">
        <v>85</v>
      </c>
      <c r="D55" s="10">
        <v>327</v>
      </c>
      <c r="E55" s="39"/>
      <c r="F55" s="139"/>
      <c r="G55" s="150"/>
      <c r="H55" s="20"/>
      <c r="I55" s="88"/>
      <c r="J55" s="178"/>
      <c r="K55" s="117"/>
      <c r="L55" s="95"/>
      <c r="M55" s="133"/>
      <c r="N55" s="106"/>
      <c r="O55" s="118"/>
      <c r="P55" s="10"/>
      <c r="Q55" s="50"/>
      <c r="S55" s="309" t="s">
        <v>72</v>
      </c>
      <c r="T55" s="310"/>
      <c r="U55" s="282">
        <f>+(U49+U52)</f>
        <v>32.607142857142861</v>
      </c>
      <c r="V55" s="282"/>
      <c r="W55" s="283"/>
      <c r="Y55" s="22"/>
      <c r="Z55" s="211"/>
      <c r="AA55" s="211"/>
      <c r="AB55" s="250"/>
      <c r="AC55" s="25"/>
    </row>
    <row r="56" spans="1:29" ht="15.75" x14ac:dyDescent="0.25">
      <c r="A56" s="8"/>
      <c r="B56" s="104"/>
      <c r="C56" s="119"/>
      <c r="D56" s="20"/>
      <c r="E56" s="38"/>
      <c r="F56" s="138"/>
      <c r="G56" s="117"/>
      <c r="H56" s="10"/>
      <c r="I56" s="37"/>
      <c r="J56" s="103"/>
      <c r="K56" s="118"/>
      <c r="L56" s="10"/>
      <c r="M56" s="33"/>
      <c r="N56" s="106"/>
      <c r="O56" s="117"/>
      <c r="P56" s="10"/>
      <c r="Q56" s="50"/>
      <c r="S56" s="311" t="s">
        <v>73</v>
      </c>
      <c r="T56" s="312"/>
      <c r="U56" s="289">
        <f>+(U50+U53)/2</f>
        <v>0.89285714285714302</v>
      </c>
      <c r="V56" s="289"/>
      <c r="W56" s="290"/>
      <c r="Y56" s="22"/>
      <c r="Z56" s="211"/>
      <c r="AA56" s="211"/>
      <c r="AB56" s="250"/>
      <c r="AC56" s="25"/>
    </row>
    <row r="57" spans="1:29" ht="15.75" x14ac:dyDescent="0.25">
      <c r="A57" s="8"/>
      <c r="B57" s="104"/>
      <c r="C57" s="117"/>
      <c r="D57" s="10"/>
      <c r="E57" s="37"/>
      <c r="F57" s="137"/>
      <c r="G57" s="117"/>
      <c r="H57" s="10"/>
      <c r="I57" s="37"/>
      <c r="J57" s="103"/>
      <c r="K57" s="117"/>
      <c r="L57" s="10"/>
      <c r="M57" s="33"/>
      <c r="N57" s="106"/>
      <c r="O57" s="117"/>
      <c r="P57" s="10"/>
      <c r="Q57" s="50"/>
      <c r="Y57" s="22"/>
      <c r="Z57" s="211"/>
      <c r="AA57" s="211"/>
      <c r="AB57" s="250"/>
      <c r="AC57" s="25"/>
    </row>
    <row r="58" spans="1:29" ht="18.75" customHeight="1" x14ac:dyDescent="0.3">
      <c r="A58" s="8"/>
      <c r="B58" s="104"/>
      <c r="C58" s="117"/>
      <c r="D58" s="27"/>
      <c r="E58" s="37"/>
      <c r="F58" s="137"/>
      <c r="G58" s="117"/>
      <c r="H58" s="10"/>
      <c r="I58" s="37"/>
      <c r="J58" s="103"/>
      <c r="K58" s="117"/>
      <c r="L58" s="10"/>
      <c r="M58" s="33"/>
      <c r="N58" s="106"/>
      <c r="O58" s="117"/>
      <c r="P58" s="10"/>
      <c r="Q58" s="50"/>
      <c r="S58" s="301" t="s">
        <v>46</v>
      </c>
      <c r="T58" s="301"/>
      <c r="U58" s="269">
        <f>+C4</f>
        <v>42967</v>
      </c>
      <c r="V58" s="269"/>
      <c r="W58" s="269"/>
      <c r="X58" s="269"/>
      <c r="Y58" s="269"/>
      <c r="Z58" s="269"/>
      <c r="AA58" s="269"/>
      <c r="AB58" s="25"/>
      <c r="AC58" s="25"/>
    </row>
    <row r="59" spans="1:29" ht="15.75" x14ac:dyDescent="0.25">
      <c r="A59" s="8"/>
      <c r="B59" s="104"/>
      <c r="C59" s="117"/>
      <c r="D59" s="10"/>
      <c r="E59" s="43"/>
      <c r="F59" s="140"/>
      <c r="G59" s="117"/>
      <c r="H59" s="10"/>
      <c r="I59" s="37"/>
      <c r="J59" s="103"/>
      <c r="K59" s="117"/>
      <c r="L59" s="10"/>
      <c r="M59" s="33"/>
      <c r="N59" s="106"/>
      <c r="O59" s="117"/>
      <c r="P59" s="10"/>
      <c r="Q59" s="50"/>
      <c r="Z59" s="23"/>
      <c r="AA59" s="24"/>
      <c r="AB59" s="25"/>
      <c r="AC59" s="25"/>
    </row>
    <row r="60" spans="1:29" ht="16.5" thickBot="1" x14ac:dyDescent="0.3">
      <c r="A60" s="12"/>
      <c r="B60" s="108"/>
      <c r="C60" s="124"/>
      <c r="D60" s="47"/>
      <c r="E60" s="40"/>
      <c r="F60" s="141"/>
      <c r="G60" s="120"/>
      <c r="H60" s="13"/>
      <c r="I60" s="40"/>
      <c r="J60" s="145"/>
      <c r="K60" s="120"/>
      <c r="L60" s="13"/>
      <c r="M60" s="34"/>
      <c r="N60" s="146"/>
      <c r="O60" s="120"/>
      <c r="P60" s="13"/>
      <c r="Q60" s="53"/>
      <c r="Z60" s="23"/>
      <c r="AA60" s="24"/>
      <c r="AB60" s="25"/>
      <c r="AC60" s="25"/>
    </row>
    <row r="61" spans="1:29" ht="15.75" x14ac:dyDescent="0.25">
      <c r="A61" s="65"/>
      <c r="B61" s="96"/>
      <c r="C61" s="265"/>
      <c r="D61" s="265"/>
      <c r="E61" s="265"/>
      <c r="F61" s="96"/>
      <c r="G61" s="265"/>
      <c r="H61" s="265"/>
      <c r="I61" s="265"/>
      <c r="J61" s="96"/>
      <c r="K61" s="265"/>
      <c r="L61" s="265"/>
      <c r="M61" s="265"/>
      <c r="N61" s="96"/>
      <c r="O61" s="265"/>
      <c r="P61" s="265"/>
      <c r="Q61" s="265"/>
      <c r="Z61" s="23"/>
      <c r="AA61" s="24"/>
      <c r="AB61" s="25"/>
      <c r="AC61" s="25"/>
    </row>
    <row r="64" spans="1:29" ht="18.75" x14ac:dyDescent="0.3">
      <c r="A64" s="288" t="s">
        <v>87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</row>
    <row r="65" spans="1:23" ht="16.5" thickBot="1" x14ac:dyDescent="0.3">
      <c r="A65" s="2" t="s">
        <v>0</v>
      </c>
      <c r="B65" s="2"/>
      <c r="C65" s="5">
        <f>+C4-1</f>
        <v>42966</v>
      </c>
      <c r="D65" s="3"/>
      <c r="E65" s="3"/>
      <c r="F65" s="3"/>
      <c r="G65" s="4" t="s">
        <v>1</v>
      </c>
      <c r="H65" s="285" t="s">
        <v>5</v>
      </c>
      <c r="I65" s="285"/>
      <c r="J65" s="99"/>
      <c r="K65" s="5">
        <f>+K4</f>
        <v>42974</v>
      </c>
      <c r="L65" s="5"/>
      <c r="M65" s="5"/>
      <c r="N65" s="5"/>
      <c r="O65" s="29"/>
      <c r="P65" s="6"/>
      <c r="Q65" s="6"/>
    </row>
    <row r="66" spans="1:23" ht="16.5" thickBot="1" x14ac:dyDescent="0.3">
      <c r="A66" s="87" t="s">
        <v>31</v>
      </c>
      <c r="B66" s="87"/>
      <c r="C66" s="15" t="s">
        <v>16</v>
      </c>
      <c r="D66" s="253" t="s">
        <v>7</v>
      </c>
      <c r="E66" s="253"/>
      <c r="F66" s="97"/>
      <c r="G66" s="15" t="s">
        <v>24</v>
      </c>
      <c r="H66" s="253" t="s">
        <v>7</v>
      </c>
      <c r="I66" s="257"/>
      <c r="J66" s="97"/>
      <c r="K66" s="156"/>
      <c r="L66" s="253" t="s">
        <v>7</v>
      </c>
      <c r="M66" s="257"/>
      <c r="N66" s="97"/>
      <c r="O66" s="156"/>
      <c r="P66" s="253" t="s">
        <v>7</v>
      </c>
      <c r="Q66" s="257"/>
      <c r="S66" s="14" t="s">
        <v>20</v>
      </c>
      <c r="U66" s="265"/>
      <c r="V66" s="265"/>
      <c r="W66" s="265"/>
    </row>
    <row r="67" spans="1:23" ht="16.5" thickBot="1" x14ac:dyDescent="0.3">
      <c r="A67" s="19" t="s">
        <v>2</v>
      </c>
      <c r="B67" s="100">
        <v>1</v>
      </c>
      <c r="C67" s="117" t="s">
        <v>90</v>
      </c>
      <c r="D67" s="10">
        <v>822</v>
      </c>
      <c r="E67" s="37"/>
      <c r="F67" s="134">
        <v>1</v>
      </c>
      <c r="G67" s="117" t="s">
        <v>102</v>
      </c>
      <c r="H67" s="10">
        <v>786</v>
      </c>
      <c r="I67" s="37"/>
      <c r="J67" s="106"/>
      <c r="K67" s="119"/>
      <c r="L67" s="70"/>
      <c r="M67" s="37"/>
      <c r="N67" s="106"/>
      <c r="O67" s="117"/>
      <c r="P67" s="10"/>
      <c r="Q67" s="50"/>
      <c r="U67" s="21"/>
      <c r="V67" s="21"/>
      <c r="W67" s="21"/>
    </row>
    <row r="68" spans="1:23" ht="16.5" thickBot="1" x14ac:dyDescent="0.3">
      <c r="A68" s="8"/>
      <c r="B68" s="101">
        <v>1</v>
      </c>
      <c r="C68" s="118" t="s">
        <v>91</v>
      </c>
      <c r="D68" s="9">
        <v>822</v>
      </c>
      <c r="E68" s="37"/>
      <c r="F68" s="134">
        <v>1</v>
      </c>
      <c r="G68" s="117" t="s">
        <v>101</v>
      </c>
      <c r="H68" s="9">
        <v>506</v>
      </c>
      <c r="I68" s="37"/>
      <c r="J68" s="106"/>
      <c r="K68" s="117"/>
      <c r="L68" s="10"/>
      <c r="M68" s="37"/>
      <c r="N68" s="106"/>
      <c r="O68" s="117"/>
      <c r="P68" s="10"/>
      <c r="Q68" s="50"/>
      <c r="S68" s="15" t="s">
        <v>14</v>
      </c>
      <c r="U68" s="265"/>
      <c r="V68" s="265"/>
      <c r="W68" s="265"/>
    </row>
    <row r="69" spans="1:23" ht="16.5" thickBot="1" x14ac:dyDescent="0.3">
      <c r="A69" s="8"/>
      <c r="B69" s="101"/>
      <c r="C69" s="119"/>
      <c r="D69" s="20"/>
      <c r="E69" s="38"/>
      <c r="F69" s="134"/>
      <c r="G69" s="117"/>
      <c r="H69" s="9"/>
      <c r="I69" s="37"/>
      <c r="J69" s="106"/>
      <c r="K69" s="117"/>
      <c r="L69" s="10"/>
      <c r="M69" s="37"/>
      <c r="N69" s="106"/>
      <c r="O69" s="117"/>
      <c r="P69" s="10"/>
      <c r="Q69" s="50"/>
      <c r="S69" s="84"/>
      <c r="U69" s="21"/>
      <c r="V69" s="21"/>
      <c r="W69" s="21"/>
    </row>
    <row r="70" spans="1:23" ht="16.5" thickBot="1" x14ac:dyDescent="0.3">
      <c r="A70" s="26"/>
      <c r="B70" s="101"/>
      <c r="C70" s="117"/>
      <c r="D70" s="10"/>
      <c r="E70" s="37"/>
      <c r="F70" s="134"/>
      <c r="G70" s="118"/>
      <c r="H70" s="9"/>
      <c r="I70" s="37"/>
      <c r="J70" s="106"/>
      <c r="K70" s="117"/>
      <c r="L70" s="10"/>
      <c r="M70" s="37"/>
      <c r="N70" s="106"/>
      <c r="O70" s="117"/>
      <c r="P70" s="10"/>
      <c r="Q70" s="50"/>
      <c r="S70" s="15" t="s">
        <v>23</v>
      </c>
      <c r="U70" s="265"/>
      <c r="V70" s="265"/>
      <c r="W70" s="265"/>
    </row>
    <row r="71" spans="1:23" ht="16.5" thickBot="1" x14ac:dyDescent="0.3">
      <c r="A71" s="8"/>
      <c r="B71" s="101"/>
      <c r="C71" s="117"/>
      <c r="D71" s="27"/>
      <c r="E71" s="37"/>
      <c r="F71" s="135"/>
      <c r="G71" s="117"/>
      <c r="H71" s="10"/>
      <c r="I71" s="37"/>
      <c r="J71" s="106"/>
      <c r="K71" s="117"/>
      <c r="L71" s="10"/>
      <c r="M71" s="37"/>
      <c r="N71" s="106"/>
      <c r="O71" s="117"/>
      <c r="P71" s="10"/>
      <c r="Q71" s="50"/>
      <c r="S71" s="82"/>
      <c r="U71" s="21"/>
      <c r="V71" s="21"/>
      <c r="W71" s="21"/>
    </row>
    <row r="72" spans="1:23" ht="16.5" thickBot="1" x14ac:dyDescent="0.3">
      <c r="A72" s="8"/>
      <c r="B72" s="101"/>
      <c r="C72" s="117"/>
      <c r="D72" s="10"/>
      <c r="E72" s="37"/>
      <c r="F72" s="134"/>
      <c r="G72" s="118"/>
      <c r="H72" s="9"/>
      <c r="I72" s="43"/>
      <c r="J72" s="107"/>
      <c r="K72" s="117"/>
      <c r="L72" s="10"/>
      <c r="M72" s="37"/>
      <c r="N72" s="106"/>
      <c r="O72" s="119"/>
      <c r="P72" s="20"/>
      <c r="Q72" s="49"/>
      <c r="S72" s="15" t="s">
        <v>15</v>
      </c>
      <c r="U72" s="265"/>
      <c r="V72" s="265"/>
      <c r="W72" s="265"/>
    </row>
    <row r="73" spans="1:23" ht="16.5" thickBot="1" x14ac:dyDescent="0.3">
      <c r="A73" s="8"/>
      <c r="B73" s="101"/>
      <c r="C73" s="117"/>
      <c r="D73" s="10"/>
      <c r="E73" s="37"/>
      <c r="F73" s="134"/>
      <c r="G73" s="122"/>
      <c r="H73" s="10"/>
      <c r="I73" s="37"/>
      <c r="J73" s="106"/>
      <c r="K73" s="117"/>
      <c r="L73" s="10"/>
      <c r="M73" s="38"/>
      <c r="N73" s="142"/>
      <c r="O73" s="117"/>
      <c r="P73" s="10"/>
      <c r="Q73" s="50"/>
      <c r="S73" s="84"/>
      <c r="U73" s="21"/>
      <c r="V73" s="21"/>
      <c r="W73" s="21"/>
    </row>
    <row r="74" spans="1:23" ht="16.5" thickBot="1" x14ac:dyDescent="0.3">
      <c r="A74" s="8"/>
      <c r="B74" s="101"/>
      <c r="C74" s="118"/>
      <c r="D74" s="9"/>
      <c r="E74" s="37"/>
      <c r="F74" s="134"/>
      <c r="G74" s="118"/>
      <c r="H74" s="9"/>
      <c r="I74" s="60"/>
      <c r="J74" s="142"/>
      <c r="K74" s="128"/>
      <c r="L74" s="20"/>
      <c r="M74" s="38"/>
      <c r="N74" s="142"/>
      <c r="O74" s="119"/>
      <c r="P74" s="20"/>
      <c r="Q74" s="49"/>
      <c r="S74" s="15" t="s">
        <v>24</v>
      </c>
      <c r="U74" s="265"/>
      <c r="V74" s="265"/>
      <c r="W74" s="265"/>
    </row>
    <row r="75" spans="1:23" ht="16.5" thickBot="1" x14ac:dyDescent="0.3">
      <c r="A75" s="8"/>
      <c r="B75" s="101"/>
      <c r="C75" s="147"/>
      <c r="D75" s="10"/>
      <c r="E75" s="37"/>
      <c r="F75" s="134"/>
      <c r="G75" s="118"/>
      <c r="H75" s="9"/>
      <c r="I75" s="64"/>
      <c r="J75" s="106"/>
      <c r="K75" s="119"/>
      <c r="L75" s="20"/>
      <c r="M75" s="39"/>
      <c r="N75" s="143"/>
      <c r="O75" s="117"/>
      <c r="P75" s="9"/>
      <c r="Q75" s="50"/>
      <c r="S75" s="82"/>
      <c r="T75" s="28"/>
      <c r="U75" s="75"/>
      <c r="V75" s="75"/>
      <c r="W75" s="75"/>
    </row>
    <row r="76" spans="1:23" ht="16.5" thickBot="1" x14ac:dyDescent="0.3">
      <c r="A76" s="8"/>
      <c r="B76" s="101"/>
      <c r="C76" s="118"/>
      <c r="D76" s="9"/>
      <c r="E76" s="63"/>
      <c r="F76" s="190"/>
      <c r="G76" s="117"/>
      <c r="H76" s="9"/>
      <c r="I76" s="37"/>
      <c r="J76" s="106"/>
      <c r="K76" s="128"/>
      <c r="L76" s="20"/>
      <c r="M76" s="38"/>
      <c r="N76" s="142"/>
      <c r="O76" s="117"/>
      <c r="P76" s="10"/>
      <c r="Q76" s="50"/>
      <c r="S76" s="15" t="s">
        <v>16</v>
      </c>
      <c r="U76" s="265"/>
      <c r="V76" s="265"/>
      <c r="W76" s="265"/>
    </row>
    <row r="77" spans="1:23" ht="16.5" thickBot="1" x14ac:dyDescent="0.3">
      <c r="A77" s="8"/>
      <c r="B77" s="101"/>
      <c r="C77" s="119"/>
      <c r="D77" s="20"/>
      <c r="E77" s="38"/>
      <c r="F77" s="135"/>
      <c r="G77" s="117"/>
      <c r="H77" s="10"/>
      <c r="I77" s="37"/>
      <c r="J77" s="106"/>
      <c r="K77" s="128"/>
      <c r="L77" s="20"/>
      <c r="M77" s="38"/>
      <c r="N77" s="142"/>
      <c r="O77" s="119"/>
      <c r="P77" s="20"/>
      <c r="Q77" s="51"/>
      <c r="S77" s="81"/>
      <c r="U77" s="21"/>
      <c r="V77" s="21"/>
      <c r="W77" s="21"/>
    </row>
    <row r="78" spans="1:23" ht="16.5" thickBot="1" x14ac:dyDescent="0.3">
      <c r="A78" s="8"/>
      <c r="B78" s="101"/>
      <c r="C78" s="117"/>
      <c r="D78" s="10"/>
      <c r="E78" s="37"/>
      <c r="F78" s="134"/>
      <c r="G78" s="118"/>
      <c r="H78" s="10"/>
      <c r="I78" s="37"/>
      <c r="J78" s="106"/>
      <c r="K78" s="117"/>
      <c r="L78" s="10"/>
      <c r="M78" s="37"/>
      <c r="N78" s="106"/>
      <c r="O78" s="117"/>
      <c r="P78" s="10"/>
      <c r="Q78" s="50"/>
      <c r="S78" s="15" t="s">
        <v>17</v>
      </c>
      <c r="U78" s="265"/>
      <c r="V78" s="265"/>
      <c r="W78" s="265"/>
    </row>
    <row r="79" spans="1:23" ht="16.5" thickBot="1" x14ac:dyDescent="0.3">
      <c r="A79" s="8"/>
      <c r="B79" s="101"/>
      <c r="C79" s="118"/>
      <c r="D79" s="9"/>
      <c r="E79" s="57"/>
      <c r="F79" s="191"/>
      <c r="G79" s="117"/>
      <c r="H79" s="10"/>
      <c r="I79" s="37"/>
      <c r="J79" s="106"/>
      <c r="K79" s="117"/>
      <c r="L79" s="10"/>
      <c r="M79" s="37"/>
      <c r="N79" s="106"/>
      <c r="O79" s="119"/>
      <c r="P79" s="20"/>
      <c r="Q79" s="51"/>
      <c r="S79" s="82"/>
      <c r="U79" s="21"/>
      <c r="V79" s="21"/>
      <c r="W79" s="21"/>
    </row>
    <row r="80" spans="1:23" ht="16.5" thickBot="1" x14ac:dyDescent="0.3">
      <c r="A80" s="8"/>
      <c r="B80" s="101"/>
      <c r="C80" s="117"/>
      <c r="D80" s="10"/>
      <c r="E80" s="37"/>
      <c r="F80" s="134"/>
      <c r="G80" s="117"/>
      <c r="H80" s="10"/>
      <c r="I80" s="37"/>
      <c r="J80" s="106"/>
      <c r="K80" s="117"/>
      <c r="L80" s="10"/>
      <c r="M80" s="37"/>
      <c r="N80" s="106"/>
      <c r="O80" s="117"/>
      <c r="P80" s="10"/>
      <c r="Q80" s="50"/>
      <c r="S80" s="15" t="s">
        <v>25</v>
      </c>
      <c r="U80" s="265"/>
      <c r="V80" s="265"/>
      <c r="W80" s="265"/>
    </row>
    <row r="81" spans="1:23" ht="16.5" thickBot="1" x14ac:dyDescent="0.3">
      <c r="A81" s="12"/>
      <c r="B81" s="101"/>
      <c r="C81" s="117"/>
      <c r="D81" s="10"/>
      <c r="E81" s="33"/>
      <c r="F81" s="134"/>
      <c r="G81" s="117"/>
      <c r="H81" s="10"/>
      <c r="I81" s="37"/>
      <c r="J81" s="106"/>
      <c r="K81" s="117"/>
      <c r="L81" s="10"/>
      <c r="M81" s="37"/>
      <c r="N81" s="106"/>
      <c r="O81" s="117"/>
      <c r="P81" s="10"/>
      <c r="Q81" s="50"/>
      <c r="S81" s="84"/>
      <c r="U81" s="21"/>
      <c r="V81" s="21"/>
      <c r="W81" s="21"/>
    </row>
    <row r="82" spans="1:23" ht="16.5" thickBot="1" x14ac:dyDescent="0.3">
      <c r="A82" s="74" t="s">
        <v>31</v>
      </c>
      <c r="B82" s="183"/>
      <c r="C82" s="181" t="str">
        <f>+C66</f>
        <v>Canberra</v>
      </c>
      <c r="D82" s="254" t="s">
        <v>8</v>
      </c>
      <c r="E82" s="258"/>
      <c r="F82" s="192"/>
      <c r="G82" s="181" t="str">
        <f>+G66</f>
        <v>Junior Canberra</v>
      </c>
      <c r="H82" s="254" t="s">
        <v>8</v>
      </c>
      <c r="I82" s="258"/>
      <c r="J82" s="161"/>
      <c r="K82" s="181">
        <f t="shared" ref="K82" si="149">+K66</f>
        <v>0</v>
      </c>
      <c r="L82" s="254" t="s">
        <v>8</v>
      </c>
      <c r="M82" s="258"/>
      <c r="N82" s="161"/>
      <c r="O82" s="181">
        <f t="shared" ref="O82" si="150">+O66</f>
        <v>0</v>
      </c>
      <c r="P82" s="254" t="s">
        <v>8</v>
      </c>
      <c r="Q82" s="258"/>
      <c r="S82" s="15" t="s">
        <v>26</v>
      </c>
      <c r="U82" s="265"/>
      <c r="V82" s="265"/>
      <c r="W82" s="265"/>
    </row>
    <row r="83" spans="1:23" ht="16.5" thickBot="1" x14ac:dyDescent="0.3">
      <c r="A83" s="19" t="s">
        <v>2</v>
      </c>
      <c r="B83" s="100">
        <v>1</v>
      </c>
      <c r="C83" s="117" t="s">
        <v>88</v>
      </c>
      <c r="D83" s="27">
        <v>797</v>
      </c>
      <c r="E83" s="37"/>
      <c r="F83" s="100"/>
      <c r="G83" s="117"/>
      <c r="H83" s="95"/>
      <c r="I83" s="36"/>
      <c r="J83" s="103"/>
      <c r="K83" s="119"/>
      <c r="L83" s="131"/>
      <c r="M83" s="36"/>
      <c r="N83" s="106"/>
      <c r="O83" s="119"/>
      <c r="P83" s="20"/>
      <c r="Q83" s="49"/>
      <c r="S83" s="79"/>
      <c r="U83" s="21"/>
      <c r="V83" s="21"/>
      <c r="W83" s="21"/>
    </row>
    <row r="84" spans="1:23" ht="16.5" thickBot="1" x14ac:dyDescent="0.3">
      <c r="A84" s="8"/>
      <c r="B84" s="101"/>
      <c r="C84" s="117"/>
      <c r="D84" s="10"/>
      <c r="E84" s="37"/>
      <c r="F84" s="102"/>
      <c r="G84" s="119"/>
      <c r="H84" s="20"/>
      <c r="I84" s="37"/>
      <c r="J84" s="103"/>
      <c r="K84" s="117"/>
      <c r="L84" s="10"/>
      <c r="M84" s="37"/>
      <c r="N84" s="106"/>
      <c r="O84" s="117"/>
      <c r="P84" s="10"/>
      <c r="Q84" s="62"/>
      <c r="S84" s="15" t="s">
        <v>19</v>
      </c>
      <c r="U84" s="265"/>
      <c r="V84" s="265"/>
      <c r="W84" s="265"/>
    </row>
    <row r="85" spans="1:23" ht="16.5" thickBot="1" x14ac:dyDescent="0.3">
      <c r="A85" s="8"/>
      <c r="B85" s="101"/>
      <c r="C85" s="119"/>
      <c r="D85" s="20"/>
      <c r="E85" s="38"/>
      <c r="F85" s="100"/>
      <c r="G85" s="117"/>
      <c r="H85" s="10"/>
      <c r="I85" s="37"/>
      <c r="J85" s="103"/>
      <c r="K85" s="117"/>
      <c r="L85" s="10"/>
      <c r="M85" s="37"/>
      <c r="N85" s="106"/>
      <c r="O85" s="117"/>
      <c r="P85" s="10"/>
      <c r="Q85" s="50"/>
      <c r="S85" s="83"/>
      <c r="U85" s="21"/>
      <c r="V85" s="21"/>
      <c r="W85" s="21"/>
    </row>
    <row r="86" spans="1:23" ht="16.5" thickBot="1" x14ac:dyDescent="0.3">
      <c r="A86" s="8"/>
      <c r="B86" s="101"/>
      <c r="C86" s="118"/>
      <c r="D86" s="9"/>
      <c r="E86" s="37"/>
      <c r="F86" s="100"/>
      <c r="G86" s="117"/>
      <c r="H86" s="10"/>
      <c r="I86" s="37"/>
      <c r="J86" s="103"/>
      <c r="K86" s="117"/>
      <c r="L86" s="10"/>
      <c r="M86" s="37"/>
      <c r="N86" s="106"/>
      <c r="O86" s="117"/>
      <c r="P86" s="10"/>
      <c r="Q86" s="50"/>
      <c r="S86" s="15" t="s">
        <v>13</v>
      </c>
      <c r="U86" s="265"/>
      <c r="V86" s="265"/>
      <c r="W86" s="265"/>
    </row>
    <row r="87" spans="1:23" ht="16.5" thickBot="1" x14ac:dyDescent="0.3">
      <c r="A87" s="8"/>
      <c r="B87" s="101"/>
      <c r="C87" s="117"/>
      <c r="D87" s="10"/>
      <c r="E87" s="37"/>
      <c r="F87" s="100"/>
      <c r="G87" s="118"/>
      <c r="H87" s="9"/>
      <c r="I87" s="37"/>
      <c r="J87" s="103"/>
      <c r="K87" s="117"/>
      <c r="L87" s="27"/>
      <c r="M87" s="37"/>
      <c r="N87" s="106"/>
      <c r="O87" s="117"/>
      <c r="P87" s="10"/>
      <c r="Q87" s="49"/>
      <c r="S87" s="79"/>
      <c r="U87" s="21"/>
      <c r="V87" s="21"/>
      <c r="W87" s="21"/>
    </row>
    <row r="88" spans="1:23" ht="16.5" thickBot="1" x14ac:dyDescent="0.3">
      <c r="A88" s="8"/>
      <c r="B88" s="101"/>
      <c r="C88" s="118"/>
      <c r="D88" s="9"/>
      <c r="E88" s="37"/>
      <c r="F88" s="100"/>
      <c r="G88" s="117"/>
      <c r="H88" s="10"/>
      <c r="I88" s="37"/>
      <c r="J88" s="103"/>
      <c r="K88" s="117"/>
      <c r="L88" s="10"/>
      <c r="M88" s="37"/>
      <c r="N88" s="106"/>
      <c r="O88" s="119"/>
      <c r="P88" s="20"/>
      <c r="Q88" s="61"/>
      <c r="S88" s="15" t="s">
        <v>27</v>
      </c>
      <c r="U88" s="265"/>
      <c r="V88" s="265"/>
      <c r="W88" s="265"/>
    </row>
    <row r="89" spans="1:23" ht="16.5" thickBot="1" x14ac:dyDescent="0.3">
      <c r="A89" s="8"/>
      <c r="B89" s="101"/>
      <c r="C89" s="118"/>
      <c r="D89" s="9"/>
      <c r="E89" s="37"/>
      <c r="F89" s="100"/>
      <c r="G89" s="117"/>
      <c r="H89" s="10"/>
      <c r="I89" s="37"/>
      <c r="J89" s="103"/>
      <c r="K89" s="117"/>
      <c r="L89" s="27"/>
      <c r="M89" s="37"/>
      <c r="N89" s="106"/>
      <c r="O89" s="119"/>
      <c r="P89" s="20"/>
      <c r="Q89" s="49"/>
      <c r="S89" s="83"/>
      <c r="U89" s="21"/>
      <c r="V89" s="21"/>
      <c r="W89" s="21"/>
    </row>
    <row r="90" spans="1:23" ht="16.5" thickBot="1" x14ac:dyDescent="0.3">
      <c r="A90" s="8"/>
      <c r="B90" s="101"/>
      <c r="C90" s="117"/>
      <c r="D90" s="10"/>
      <c r="E90" s="37"/>
      <c r="F90" s="100"/>
      <c r="G90" s="118"/>
      <c r="H90" s="9"/>
      <c r="I90" s="37"/>
      <c r="J90" s="103"/>
      <c r="K90" s="117"/>
      <c r="L90" s="10"/>
      <c r="M90" s="37"/>
      <c r="N90" s="106"/>
      <c r="O90" s="119"/>
      <c r="P90" s="20"/>
      <c r="Q90" s="50"/>
      <c r="S90" s="15" t="s">
        <v>28</v>
      </c>
      <c r="U90" s="265"/>
      <c r="V90" s="265"/>
      <c r="W90" s="265"/>
    </row>
    <row r="91" spans="1:23" ht="16.5" thickBot="1" x14ac:dyDescent="0.3">
      <c r="A91" s="8"/>
      <c r="B91" s="101"/>
      <c r="C91" s="117"/>
      <c r="D91" s="10"/>
      <c r="E91" s="37"/>
      <c r="F91" s="100"/>
      <c r="G91" s="117"/>
      <c r="H91" s="10"/>
      <c r="I91" s="37"/>
      <c r="J91" s="103"/>
      <c r="K91" s="117"/>
      <c r="L91" s="10"/>
      <c r="M91" s="37"/>
      <c r="N91" s="106"/>
      <c r="O91" s="117"/>
      <c r="P91" s="10"/>
      <c r="Q91" s="50"/>
      <c r="S91" s="80"/>
      <c r="T91" s="28"/>
      <c r="U91" s="75"/>
      <c r="V91" s="75"/>
      <c r="W91" s="75"/>
    </row>
    <row r="92" spans="1:23" ht="16.5" thickBot="1" x14ac:dyDescent="0.3">
      <c r="A92" s="8"/>
      <c r="B92" s="101"/>
      <c r="C92" s="117"/>
      <c r="D92" s="10"/>
      <c r="E92" s="37"/>
      <c r="F92" s="100"/>
      <c r="G92" s="117"/>
      <c r="H92" s="10"/>
      <c r="I92" s="37"/>
      <c r="J92" s="103"/>
      <c r="K92" s="117"/>
      <c r="L92" s="10"/>
      <c r="M92" s="37"/>
      <c r="N92" s="106"/>
      <c r="O92" s="117"/>
      <c r="P92" s="10"/>
      <c r="Q92" s="50"/>
      <c r="S92" s="15" t="s">
        <v>29</v>
      </c>
      <c r="U92" s="265"/>
      <c r="V92" s="265"/>
      <c r="W92" s="265"/>
    </row>
    <row r="93" spans="1:23" ht="16.5" thickBot="1" x14ac:dyDescent="0.3">
      <c r="A93" s="8"/>
      <c r="B93" s="101"/>
      <c r="C93" s="117"/>
      <c r="D93" s="10"/>
      <c r="E93" s="37"/>
      <c r="F93" s="100"/>
      <c r="G93" s="117"/>
      <c r="H93" s="10"/>
      <c r="I93" s="37"/>
      <c r="J93" s="103"/>
      <c r="K93" s="117"/>
      <c r="L93" s="10"/>
      <c r="M93" s="37"/>
      <c r="N93" s="106"/>
      <c r="O93" s="117"/>
      <c r="P93" s="10"/>
      <c r="Q93" s="50"/>
      <c r="S93" s="81"/>
      <c r="T93" s="28"/>
      <c r="U93" s="75"/>
      <c r="V93" s="75"/>
      <c r="W93" s="75"/>
    </row>
    <row r="94" spans="1:23" ht="16.5" thickBot="1" x14ac:dyDescent="0.3">
      <c r="A94" s="8"/>
      <c r="B94" s="101"/>
      <c r="C94" s="117"/>
      <c r="D94" s="10"/>
      <c r="E94" s="37"/>
      <c r="F94" s="100"/>
      <c r="G94" s="117"/>
      <c r="H94" s="10"/>
      <c r="I94" s="37"/>
      <c r="J94" s="103"/>
      <c r="K94" s="117"/>
      <c r="L94" s="10"/>
      <c r="M94" s="37"/>
      <c r="N94" s="106"/>
      <c r="O94" s="117"/>
      <c r="P94" s="10"/>
      <c r="Q94" s="50"/>
      <c r="S94" s="15" t="s">
        <v>18</v>
      </c>
      <c r="U94" s="265"/>
      <c r="V94" s="265"/>
      <c r="W94" s="265"/>
    </row>
    <row r="95" spans="1:23" ht="16.5" thickBot="1" x14ac:dyDescent="0.3">
      <c r="A95" s="8"/>
      <c r="B95" s="101"/>
      <c r="C95" s="117"/>
      <c r="D95" s="10"/>
      <c r="E95" s="37"/>
      <c r="F95" s="100"/>
      <c r="G95" s="117"/>
      <c r="H95" s="10"/>
      <c r="I95" s="37"/>
      <c r="J95" s="103"/>
      <c r="K95" s="117"/>
      <c r="L95" s="10"/>
      <c r="M95" s="37"/>
      <c r="N95" s="106"/>
      <c r="O95" s="117"/>
      <c r="P95" s="10"/>
      <c r="Q95" s="50"/>
      <c r="S95" s="79"/>
      <c r="U95" s="21"/>
      <c r="V95" s="21"/>
      <c r="W95" s="21"/>
    </row>
    <row r="96" spans="1:23" ht="16.5" thickBot="1" x14ac:dyDescent="0.3">
      <c r="A96" s="8"/>
      <c r="B96" s="101"/>
      <c r="C96" s="117"/>
      <c r="D96" s="10"/>
      <c r="E96" s="37"/>
      <c r="F96" s="100"/>
      <c r="G96" s="117"/>
      <c r="H96" s="10"/>
      <c r="I96" s="37"/>
      <c r="J96" s="103"/>
      <c r="K96" s="117"/>
      <c r="L96" s="10"/>
      <c r="M96" s="37"/>
      <c r="N96" s="106"/>
      <c r="O96" s="117"/>
      <c r="P96" s="10"/>
      <c r="Q96" s="50"/>
      <c r="S96" s="15" t="s">
        <v>30</v>
      </c>
      <c r="U96" s="265"/>
      <c r="V96" s="265"/>
      <c r="W96" s="265"/>
    </row>
    <row r="97" spans="1:23" ht="16.5" thickBot="1" x14ac:dyDescent="0.3">
      <c r="A97" s="8"/>
      <c r="B97" s="101"/>
      <c r="C97" s="117"/>
      <c r="D97" s="10"/>
      <c r="E97" s="37"/>
      <c r="F97" s="100"/>
      <c r="G97" s="117"/>
      <c r="H97" s="13"/>
      <c r="I97" s="40"/>
      <c r="J97" s="103"/>
      <c r="K97" s="117"/>
      <c r="L97" s="13"/>
      <c r="M97" s="40"/>
      <c r="N97" s="106"/>
      <c r="O97" s="117"/>
      <c r="P97" s="10"/>
      <c r="Q97" s="50"/>
      <c r="S97" s="83"/>
      <c r="U97" s="21"/>
      <c r="V97" s="21"/>
      <c r="W97" s="21"/>
    </row>
    <row r="98" spans="1:23" ht="16.5" thickBot="1" x14ac:dyDescent="0.3">
      <c r="A98" s="32" t="s">
        <v>31</v>
      </c>
      <c r="B98" s="184"/>
      <c r="C98" s="182" t="str">
        <f>+C66</f>
        <v>Canberra</v>
      </c>
      <c r="D98" s="263" t="s">
        <v>11</v>
      </c>
      <c r="E98" s="264"/>
      <c r="F98" s="193"/>
      <c r="G98" s="182" t="str">
        <f>+G66</f>
        <v>Junior Canberra</v>
      </c>
      <c r="H98" s="263" t="s">
        <v>11</v>
      </c>
      <c r="I98" s="264"/>
      <c r="J98" s="198"/>
      <c r="K98" s="182">
        <f>+K66</f>
        <v>0</v>
      </c>
      <c r="L98" s="263" t="s">
        <v>11</v>
      </c>
      <c r="M98" s="264"/>
      <c r="N98" s="198"/>
      <c r="O98" s="182">
        <f>+O66</f>
        <v>0</v>
      </c>
      <c r="P98" s="263" t="s">
        <v>11</v>
      </c>
      <c r="Q98" s="264"/>
      <c r="S98" s="15" t="s">
        <v>33</v>
      </c>
      <c r="U98" s="265"/>
      <c r="V98" s="265"/>
      <c r="W98" s="265"/>
    </row>
    <row r="99" spans="1:23" ht="16.5" thickBot="1" x14ac:dyDescent="0.3">
      <c r="A99" s="19" t="s">
        <v>2</v>
      </c>
      <c r="B99" s="100">
        <v>1</v>
      </c>
      <c r="C99" s="147" t="s">
        <v>93</v>
      </c>
      <c r="D99" s="95">
        <v>527</v>
      </c>
      <c r="E99" s="36"/>
      <c r="F99" s="134">
        <v>1</v>
      </c>
      <c r="G99" s="117" t="s">
        <v>99</v>
      </c>
      <c r="H99" s="10">
        <v>284</v>
      </c>
      <c r="I99" s="37"/>
      <c r="J99" s="103"/>
      <c r="K99" s="117"/>
      <c r="L99" s="95"/>
      <c r="M99" s="36"/>
      <c r="N99" s="106"/>
      <c r="O99" s="118"/>
      <c r="P99" s="92"/>
      <c r="Q99" s="93"/>
      <c r="S99" s="83"/>
      <c r="U99" s="21"/>
      <c r="V99" s="21"/>
      <c r="W99" s="21"/>
    </row>
    <row r="100" spans="1:23" ht="15.75" x14ac:dyDescent="0.25">
      <c r="A100" s="8"/>
      <c r="B100" s="101">
        <v>1</v>
      </c>
      <c r="C100" s="118" t="s">
        <v>89</v>
      </c>
      <c r="D100" s="9">
        <v>514</v>
      </c>
      <c r="E100" s="37"/>
      <c r="F100" s="134"/>
      <c r="G100" s="117"/>
      <c r="H100" s="10"/>
      <c r="I100" s="37"/>
      <c r="J100" s="103"/>
      <c r="K100" s="117"/>
      <c r="L100" s="10"/>
      <c r="M100" s="37"/>
      <c r="N100" s="106"/>
      <c r="O100" s="117"/>
      <c r="P100" s="10"/>
      <c r="Q100" s="50"/>
      <c r="S100" s="75"/>
      <c r="U100" s="265"/>
      <c r="V100" s="265"/>
      <c r="W100" s="265"/>
    </row>
    <row r="101" spans="1:23" ht="15.75" x14ac:dyDescent="0.25">
      <c r="A101" s="8"/>
      <c r="B101" s="101">
        <v>1</v>
      </c>
      <c r="C101" s="118" t="s">
        <v>92</v>
      </c>
      <c r="D101" s="9">
        <v>454</v>
      </c>
      <c r="E101" s="37"/>
      <c r="F101" s="134"/>
      <c r="G101" s="117"/>
      <c r="H101" s="10"/>
      <c r="I101" s="37"/>
      <c r="J101" s="103"/>
      <c r="K101" s="118"/>
      <c r="L101" s="9"/>
      <c r="M101" s="43"/>
      <c r="N101" s="107"/>
      <c r="O101" s="117"/>
      <c r="P101" s="10"/>
      <c r="Q101" s="50"/>
      <c r="S101" s="21"/>
      <c r="U101" s="21"/>
      <c r="V101" s="21"/>
      <c r="W101" s="21"/>
    </row>
    <row r="102" spans="1:23" ht="15.75" x14ac:dyDescent="0.25">
      <c r="A102" s="8"/>
      <c r="B102" s="101">
        <v>1</v>
      </c>
      <c r="C102" s="118" t="s">
        <v>96</v>
      </c>
      <c r="D102" s="9">
        <v>376</v>
      </c>
      <c r="E102" s="37"/>
      <c r="F102" s="134"/>
      <c r="G102" s="119"/>
      <c r="H102" s="20"/>
      <c r="I102" s="38"/>
      <c r="J102" s="105"/>
      <c r="K102" s="151"/>
      <c r="L102" s="9"/>
      <c r="M102" s="37"/>
      <c r="N102" s="106"/>
      <c r="O102" s="149"/>
      <c r="P102" s="17"/>
      <c r="Q102" s="55"/>
      <c r="S102" s="75"/>
      <c r="U102" s="265"/>
      <c r="V102" s="265"/>
      <c r="W102" s="265"/>
    </row>
    <row r="103" spans="1:23" ht="15.75" x14ac:dyDescent="0.25">
      <c r="A103" s="8"/>
      <c r="B103" s="101">
        <v>1</v>
      </c>
      <c r="C103" s="148" t="s">
        <v>94</v>
      </c>
      <c r="D103" s="9">
        <v>300</v>
      </c>
      <c r="E103" s="37"/>
      <c r="F103" s="134"/>
      <c r="G103" s="117"/>
      <c r="H103" s="10"/>
      <c r="I103" s="37"/>
      <c r="J103" s="103"/>
      <c r="K103" s="118"/>
      <c r="L103" s="35"/>
      <c r="M103" s="43"/>
      <c r="N103" s="107"/>
      <c r="O103" s="117"/>
      <c r="P103" s="10"/>
      <c r="Q103" s="50"/>
      <c r="S103" s="21"/>
      <c r="U103" s="21"/>
      <c r="V103" s="21"/>
      <c r="W103" s="21"/>
    </row>
    <row r="104" spans="1:23" ht="15.75" x14ac:dyDescent="0.25">
      <c r="A104" s="89"/>
      <c r="B104" s="185"/>
      <c r="C104" s="117"/>
      <c r="D104" s="10"/>
      <c r="E104" s="37"/>
      <c r="F104" s="134"/>
      <c r="G104" s="117"/>
      <c r="H104" s="10"/>
      <c r="I104" s="72"/>
      <c r="J104" s="199"/>
      <c r="K104" s="117"/>
      <c r="L104" s="10"/>
      <c r="M104" s="37"/>
      <c r="N104" s="106"/>
      <c r="O104" s="117"/>
      <c r="P104" s="10"/>
      <c r="Q104" s="50"/>
      <c r="S104" s="75"/>
      <c r="U104" s="265"/>
      <c r="V104" s="265"/>
      <c r="W104" s="265"/>
    </row>
    <row r="105" spans="1:23" ht="15.75" x14ac:dyDescent="0.25">
      <c r="A105" s="90"/>
      <c r="B105" s="101"/>
      <c r="C105" s="123"/>
      <c r="D105" s="9"/>
      <c r="E105" s="37"/>
      <c r="F105" s="134"/>
      <c r="G105" s="117"/>
      <c r="H105" s="10"/>
      <c r="I105" s="37"/>
      <c r="J105" s="103"/>
      <c r="K105" s="149"/>
      <c r="L105" s="17"/>
      <c r="M105" s="37"/>
      <c r="N105" s="106"/>
      <c r="O105" s="117"/>
      <c r="P105" s="10"/>
      <c r="Q105" s="50"/>
      <c r="S105" s="21"/>
      <c r="U105" s="21"/>
      <c r="V105" s="21"/>
      <c r="W105" s="21"/>
    </row>
    <row r="106" spans="1:23" ht="15.75" x14ac:dyDescent="0.25">
      <c r="A106" s="8"/>
      <c r="B106" s="101"/>
      <c r="C106" s="118"/>
      <c r="D106" s="9"/>
      <c r="E106" s="37"/>
      <c r="F106" s="135"/>
      <c r="G106" s="117"/>
      <c r="H106" s="10"/>
      <c r="I106" s="37"/>
      <c r="J106" s="103"/>
      <c r="K106" s="117"/>
      <c r="L106" s="10"/>
      <c r="M106" s="37"/>
      <c r="N106" s="106"/>
      <c r="O106" s="117"/>
      <c r="P106" s="10"/>
      <c r="Q106" s="50"/>
      <c r="S106" s="75"/>
      <c r="U106" s="265"/>
      <c r="V106" s="265"/>
      <c r="W106" s="265"/>
    </row>
    <row r="107" spans="1:23" ht="15.75" x14ac:dyDescent="0.25">
      <c r="A107" s="8"/>
      <c r="B107" s="101"/>
      <c r="C107" s="117"/>
      <c r="D107" s="10"/>
      <c r="E107" s="38"/>
      <c r="F107" s="134"/>
      <c r="G107" s="149"/>
      <c r="H107" s="17"/>
      <c r="I107" s="37"/>
      <c r="J107" s="103"/>
      <c r="K107" s="118"/>
      <c r="L107" s="9"/>
      <c r="M107" s="37"/>
      <c r="N107" s="106"/>
      <c r="O107" s="152"/>
      <c r="P107" s="96"/>
      <c r="Q107" s="98"/>
      <c r="S107" s="75"/>
      <c r="T107" s="28"/>
      <c r="U107" s="75"/>
      <c r="V107" s="75"/>
      <c r="W107" s="75"/>
    </row>
    <row r="108" spans="1:23" ht="15.75" x14ac:dyDescent="0.25">
      <c r="A108" s="8"/>
      <c r="B108" s="101"/>
      <c r="C108" s="118"/>
      <c r="D108" s="9"/>
      <c r="E108" s="37"/>
      <c r="F108" s="134"/>
      <c r="G108" s="117"/>
      <c r="H108" s="10"/>
      <c r="I108" s="37"/>
      <c r="J108" s="103"/>
      <c r="K108" s="118"/>
      <c r="L108" s="9"/>
      <c r="M108" s="37"/>
      <c r="N108" s="106"/>
      <c r="O108" s="117"/>
      <c r="P108" s="10"/>
      <c r="Q108" s="50"/>
      <c r="S108" s="75"/>
      <c r="U108" s="265"/>
      <c r="V108" s="265"/>
      <c r="W108" s="265"/>
    </row>
    <row r="109" spans="1:23" ht="15.75" x14ac:dyDescent="0.25">
      <c r="A109" s="26"/>
      <c r="B109" s="101"/>
      <c r="C109" s="122"/>
      <c r="D109" s="35"/>
      <c r="E109" s="37"/>
      <c r="F109" s="134"/>
      <c r="G109" s="122"/>
      <c r="H109" s="22"/>
      <c r="I109" s="43"/>
      <c r="J109" s="104"/>
      <c r="K109" s="117"/>
      <c r="L109" s="10"/>
      <c r="M109" s="37"/>
      <c r="N109" s="106"/>
      <c r="O109" s="117"/>
      <c r="P109" s="10"/>
      <c r="Q109" s="50"/>
      <c r="S109" s="75"/>
      <c r="T109" s="28"/>
      <c r="U109" s="75"/>
      <c r="V109" s="75"/>
      <c r="W109" s="75"/>
    </row>
    <row r="110" spans="1:23" ht="15.75" x14ac:dyDescent="0.25">
      <c r="A110" s="26"/>
      <c r="B110" s="101"/>
      <c r="C110" s="118"/>
      <c r="D110" s="9"/>
      <c r="E110" s="37"/>
      <c r="F110" s="134"/>
      <c r="G110" s="122"/>
      <c r="H110" s="22"/>
      <c r="I110" s="43"/>
      <c r="J110" s="104"/>
      <c r="K110" s="117"/>
      <c r="L110" s="10"/>
      <c r="M110" s="37"/>
      <c r="N110" s="106"/>
      <c r="O110" s="122"/>
      <c r="P110" s="9"/>
      <c r="Q110" s="56"/>
      <c r="S110" s="75"/>
      <c r="U110" s="265"/>
      <c r="V110" s="265"/>
      <c r="W110" s="265"/>
    </row>
    <row r="111" spans="1:23" ht="15.75" x14ac:dyDescent="0.25">
      <c r="A111" s="26"/>
      <c r="B111" s="101"/>
      <c r="C111" s="118"/>
      <c r="D111" s="9"/>
      <c r="E111" s="37"/>
      <c r="F111" s="134"/>
      <c r="G111" s="122"/>
      <c r="H111" s="22"/>
      <c r="I111" s="43"/>
      <c r="J111" s="104"/>
      <c r="K111" s="117"/>
      <c r="L111" s="10"/>
      <c r="M111" s="37"/>
      <c r="N111" s="106"/>
      <c r="O111" s="118"/>
      <c r="P111" s="9"/>
      <c r="Q111" s="52"/>
      <c r="S111" s="21"/>
      <c r="U111" s="21"/>
      <c r="V111" s="21"/>
      <c r="W111" s="21"/>
    </row>
    <row r="112" spans="1:23" ht="15.75" x14ac:dyDescent="0.25">
      <c r="A112" s="26"/>
      <c r="B112" s="101"/>
      <c r="C112" s="118"/>
      <c r="D112" s="9"/>
      <c r="E112" s="37"/>
      <c r="F112" s="134"/>
      <c r="G112" s="122"/>
      <c r="H112" s="22"/>
      <c r="I112" s="43"/>
      <c r="J112" s="104"/>
      <c r="K112" s="117"/>
      <c r="L112" s="10"/>
      <c r="M112" s="72"/>
      <c r="N112" s="201"/>
      <c r="O112" s="118"/>
      <c r="P112" s="9"/>
      <c r="Q112" s="52"/>
      <c r="S112" s="75"/>
      <c r="U112" s="265"/>
      <c r="V112" s="265"/>
      <c r="W112" s="265"/>
    </row>
    <row r="113" spans="1:23" ht="16.5" thickBot="1" x14ac:dyDescent="0.3">
      <c r="A113" s="26"/>
      <c r="B113" s="101"/>
      <c r="C113" s="122"/>
      <c r="D113" s="91"/>
      <c r="E113" s="40"/>
      <c r="F113" s="134"/>
      <c r="G113" s="122"/>
      <c r="H113" s="22"/>
      <c r="I113" s="44"/>
      <c r="J113" s="104"/>
      <c r="K113" s="118"/>
      <c r="L113" s="91"/>
      <c r="M113" s="153"/>
      <c r="N113" s="107"/>
      <c r="O113" s="118"/>
      <c r="P113" s="13"/>
      <c r="Q113" s="94"/>
      <c r="S113" s="21"/>
      <c r="U113" s="21"/>
      <c r="V113" s="21"/>
      <c r="W113" s="21"/>
    </row>
    <row r="114" spans="1:23" ht="16.5" thickBot="1" x14ac:dyDescent="0.3">
      <c r="A114" s="76" t="s">
        <v>31</v>
      </c>
      <c r="B114" s="186"/>
      <c r="C114" s="173" t="str">
        <f>+C66</f>
        <v>Canberra</v>
      </c>
      <c r="D114" s="259" t="s">
        <v>9</v>
      </c>
      <c r="E114" s="260"/>
      <c r="F114" s="194"/>
      <c r="G114" s="173" t="str">
        <f>+G66</f>
        <v>Junior Canberra</v>
      </c>
      <c r="H114" s="259" t="s">
        <v>9</v>
      </c>
      <c r="I114" s="260"/>
      <c r="J114" s="175"/>
      <c r="K114" s="173">
        <f>+K66</f>
        <v>0</v>
      </c>
      <c r="L114" s="259" t="s">
        <v>9</v>
      </c>
      <c r="M114" s="260"/>
      <c r="N114" s="175"/>
      <c r="O114" s="173">
        <f>+O66</f>
        <v>0</v>
      </c>
      <c r="P114" s="259" t="s">
        <v>9</v>
      </c>
      <c r="Q114" s="260"/>
      <c r="S114" s="75"/>
      <c r="U114" s="296"/>
      <c r="V114" s="296"/>
      <c r="W114" s="296"/>
    </row>
    <row r="115" spans="1:23" ht="15.75" x14ac:dyDescent="0.25">
      <c r="A115" s="86" t="s">
        <v>2</v>
      </c>
      <c r="B115" s="134"/>
      <c r="C115" s="117"/>
      <c r="D115" s="4"/>
      <c r="E115" s="37"/>
      <c r="F115" s="134"/>
      <c r="G115" s="128"/>
      <c r="H115" s="69"/>
      <c r="I115" s="49"/>
      <c r="J115" s="142"/>
      <c r="K115" s="128"/>
      <c r="L115" s="20"/>
      <c r="M115" s="38"/>
      <c r="N115" s="142"/>
      <c r="O115" s="128"/>
      <c r="P115" s="20"/>
      <c r="Q115" s="49"/>
      <c r="S115" s="21"/>
      <c r="U115" s="21"/>
      <c r="V115" s="21"/>
      <c r="W115" s="21"/>
    </row>
    <row r="116" spans="1:23" ht="15.75" x14ac:dyDescent="0.25">
      <c r="A116" s="7"/>
      <c r="B116" s="187"/>
      <c r="C116" s="128"/>
      <c r="D116" s="69"/>
      <c r="E116" s="38"/>
      <c r="F116" s="135"/>
      <c r="G116" s="117"/>
      <c r="H116" s="4"/>
      <c r="I116" s="37"/>
      <c r="J116" s="106"/>
      <c r="K116" s="117"/>
      <c r="L116" s="4"/>
      <c r="M116" s="37"/>
      <c r="N116" s="106"/>
      <c r="O116" s="117"/>
      <c r="P116" s="10"/>
      <c r="Q116" s="50"/>
      <c r="S116" s="78"/>
      <c r="U116" s="296"/>
      <c r="V116" s="296"/>
      <c r="W116" s="296"/>
    </row>
    <row r="117" spans="1:23" ht="15.75" x14ac:dyDescent="0.25">
      <c r="A117" s="7"/>
      <c r="B117" s="187"/>
      <c r="C117" s="117"/>
      <c r="D117" s="4"/>
      <c r="E117" s="37"/>
      <c r="F117" s="134"/>
      <c r="G117" s="117"/>
      <c r="H117" s="4"/>
      <c r="I117" s="37"/>
      <c r="J117" s="106"/>
      <c r="K117" s="117"/>
      <c r="L117" s="4"/>
      <c r="M117" s="37"/>
      <c r="N117" s="106"/>
      <c r="O117" s="117"/>
      <c r="P117" s="10"/>
      <c r="Q117" s="50"/>
      <c r="S117" s="21"/>
      <c r="U117" s="21"/>
      <c r="V117" s="21"/>
      <c r="W117" s="21"/>
    </row>
    <row r="118" spans="1:23" ht="16.5" thickBot="1" x14ac:dyDescent="0.3">
      <c r="A118" s="11"/>
      <c r="B118" s="187"/>
      <c r="C118" s="122"/>
      <c r="E118" s="37"/>
      <c r="F118" s="134"/>
      <c r="G118" s="117"/>
      <c r="H118" s="6"/>
      <c r="I118" s="37"/>
      <c r="J118" s="106"/>
      <c r="K118" s="117"/>
      <c r="L118" s="10"/>
      <c r="M118" s="37"/>
      <c r="N118" s="106"/>
      <c r="O118" s="117"/>
      <c r="P118" s="10"/>
      <c r="Q118" s="50"/>
      <c r="S118" s="75"/>
      <c r="U118" s="265"/>
      <c r="V118" s="265"/>
      <c r="W118" s="265"/>
    </row>
    <row r="119" spans="1:23" ht="16.5" thickBot="1" x14ac:dyDescent="0.3">
      <c r="A119" s="73" t="s">
        <v>31</v>
      </c>
      <c r="B119" s="188"/>
      <c r="C119" s="176" t="str">
        <f>+C66</f>
        <v>Canberra</v>
      </c>
      <c r="D119" s="266" t="s">
        <v>10</v>
      </c>
      <c r="E119" s="267"/>
      <c r="F119" s="195"/>
      <c r="G119" s="176" t="str">
        <f>+G66</f>
        <v>Junior Canberra</v>
      </c>
      <c r="H119" s="266" t="s">
        <v>10</v>
      </c>
      <c r="I119" s="267"/>
      <c r="J119" s="200"/>
      <c r="K119" s="176">
        <f>+K66</f>
        <v>0</v>
      </c>
      <c r="L119" s="266" t="s">
        <v>10</v>
      </c>
      <c r="M119" s="267"/>
      <c r="N119" s="200"/>
      <c r="O119" s="176">
        <f>+O66</f>
        <v>0</v>
      </c>
      <c r="P119" s="266" t="s">
        <v>10</v>
      </c>
      <c r="Q119" s="267"/>
      <c r="S119" s="21"/>
      <c r="U119" s="21"/>
      <c r="V119" s="21"/>
      <c r="W119" s="21"/>
    </row>
    <row r="120" spans="1:23" ht="15.75" x14ac:dyDescent="0.25">
      <c r="A120" s="19" t="s">
        <v>2</v>
      </c>
      <c r="B120" s="100">
        <v>1</v>
      </c>
      <c r="C120" s="117" t="s">
        <v>95</v>
      </c>
      <c r="D120" s="10">
        <v>203</v>
      </c>
      <c r="E120" s="39"/>
      <c r="F120" s="135">
        <v>1</v>
      </c>
      <c r="G120" s="117" t="s">
        <v>100</v>
      </c>
      <c r="H120" s="10">
        <v>578</v>
      </c>
      <c r="I120" s="37"/>
      <c r="J120" s="142"/>
      <c r="K120" s="150"/>
      <c r="L120" s="20"/>
      <c r="M120" s="33"/>
      <c r="N120" s="106"/>
      <c r="O120" s="118"/>
      <c r="P120" s="10"/>
      <c r="Q120" s="50"/>
      <c r="S120" s="75"/>
      <c r="U120" s="265"/>
      <c r="V120" s="265"/>
      <c r="W120" s="265"/>
    </row>
    <row r="121" spans="1:23" ht="15.75" x14ac:dyDescent="0.25">
      <c r="A121" s="8"/>
      <c r="B121" s="101"/>
      <c r="C121" s="119"/>
      <c r="D121" s="20"/>
      <c r="E121" s="60"/>
      <c r="F121" s="196">
        <v>1</v>
      </c>
      <c r="G121" s="150" t="s">
        <v>97</v>
      </c>
      <c r="H121" s="20">
        <v>555</v>
      </c>
      <c r="I121" s="38"/>
      <c r="J121" s="106"/>
      <c r="K121" s="118"/>
      <c r="L121" s="10"/>
      <c r="M121" s="33"/>
      <c r="N121" s="106"/>
      <c r="O121" s="117"/>
      <c r="P121" s="10"/>
      <c r="Q121" s="50"/>
      <c r="S121" s="21"/>
      <c r="U121" s="21"/>
      <c r="V121" s="21"/>
      <c r="W121" s="21"/>
    </row>
    <row r="122" spans="1:23" ht="15.75" x14ac:dyDescent="0.25">
      <c r="A122" s="8"/>
      <c r="B122" s="101"/>
      <c r="C122" s="117"/>
      <c r="D122" s="10"/>
      <c r="E122" s="37"/>
      <c r="F122" s="134">
        <v>1</v>
      </c>
      <c r="G122" s="117" t="s">
        <v>98</v>
      </c>
      <c r="H122" s="10">
        <v>462</v>
      </c>
      <c r="I122" s="37"/>
      <c r="J122" s="106"/>
      <c r="K122" s="117"/>
      <c r="L122" s="10"/>
      <c r="M122" s="33"/>
      <c r="N122" s="106"/>
      <c r="O122" s="117"/>
      <c r="P122" s="10"/>
      <c r="Q122" s="50"/>
      <c r="S122" s="75"/>
      <c r="U122" s="265"/>
      <c r="V122" s="265"/>
      <c r="W122" s="265"/>
    </row>
    <row r="123" spans="1:23" ht="16.5" thickBot="1" x14ac:dyDescent="0.3">
      <c r="A123" s="12"/>
      <c r="B123" s="189"/>
      <c r="C123" s="124"/>
      <c r="D123" s="47"/>
      <c r="E123" s="40"/>
      <c r="F123" s="197"/>
      <c r="G123" s="120"/>
      <c r="H123" s="13"/>
      <c r="I123" s="40"/>
      <c r="J123" s="146"/>
      <c r="K123" s="120"/>
      <c r="L123" s="13"/>
      <c r="M123" s="34"/>
      <c r="N123" s="146"/>
      <c r="O123" s="120"/>
      <c r="P123" s="13"/>
      <c r="Q123" s="53"/>
      <c r="S123" s="75"/>
      <c r="T123" s="28"/>
      <c r="U123" s="75"/>
      <c r="V123" s="75"/>
      <c r="W123" s="75"/>
    </row>
    <row r="124" spans="1:23" ht="15.75" x14ac:dyDescent="0.25">
      <c r="A124" s="67"/>
      <c r="B124" s="67"/>
      <c r="C124" s="68"/>
      <c r="D124" s="9"/>
      <c r="E124" s="22"/>
      <c r="F124" s="22"/>
      <c r="G124" s="22"/>
      <c r="H124" s="22"/>
      <c r="I124" s="22"/>
      <c r="J124" s="22"/>
      <c r="K124" s="18"/>
      <c r="L124" s="9"/>
      <c r="M124" s="42"/>
      <c r="N124" s="42"/>
      <c r="O124" s="22"/>
      <c r="P124" s="22"/>
      <c r="Q124" s="66"/>
      <c r="S124" s="75"/>
      <c r="U124" s="265"/>
      <c r="V124" s="265"/>
      <c r="W124" s="265"/>
    </row>
    <row r="125" spans="1:23" ht="15.75" x14ac:dyDescent="0.25">
      <c r="A125" s="67"/>
      <c r="B125" s="67"/>
      <c r="C125" s="68"/>
      <c r="D125" s="9"/>
      <c r="E125" s="22"/>
      <c r="F125" s="22"/>
      <c r="G125" s="22"/>
      <c r="H125" s="22"/>
      <c r="I125" s="22"/>
      <c r="J125" s="22"/>
      <c r="K125" s="16"/>
      <c r="L125" s="10"/>
      <c r="M125" s="41"/>
      <c r="N125" s="41"/>
      <c r="O125" s="22"/>
      <c r="P125" s="22"/>
      <c r="Q125" s="66"/>
      <c r="S125" s="21"/>
      <c r="U125" s="21"/>
      <c r="V125" s="21"/>
      <c r="W125" s="21"/>
    </row>
    <row r="126" spans="1:23" ht="15.75" x14ac:dyDescent="0.25">
      <c r="A126" s="22"/>
      <c r="B126" s="22"/>
      <c r="C126" s="68"/>
      <c r="D126" s="9"/>
      <c r="E126" s="22"/>
      <c r="F126" s="22"/>
      <c r="G126" s="22"/>
      <c r="H126" s="22"/>
      <c r="I126" s="22"/>
      <c r="J126" s="22"/>
      <c r="K126" s="18"/>
      <c r="L126" s="9"/>
      <c r="M126" s="42"/>
      <c r="N126" s="42"/>
      <c r="O126" s="22"/>
      <c r="P126" s="22"/>
      <c r="Q126" s="66"/>
      <c r="S126" s="75"/>
      <c r="U126" s="265"/>
      <c r="V126" s="265"/>
      <c r="W126" s="265"/>
    </row>
    <row r="127" spans="1:23" x14ac:dyDescent="0.25">
      <c r="S127" s="21"/>
      <c r="U127" s="21"/>
      <c r="V127" s="21"/>
      <c r="W127" s="21"/>
    </row>
    <row r="128" spans="1:23" ht="15.75" x14ac:dyDescent="0.25">
      <c r="S128" s="75"/>
      <c r="U128" s="265"/>
      <c r="V128" s="265"/>
      <c r="W128" s="265"/>
    </row>
    <row r="129" spans="13:23" x14ac:dyDescent="0.25">
      <c r="M129" s="28"/>
      <c r="N129" s="28"/>
      <c r="S129" s="21"/>
      <c r="U129" s="21"/>
      <c r="V129" s="21"/>
      <c r="W129" s="21"/>
    </row>
    <row r="130" spans="13:23" ht="15.75" x14ac:dyDescent="0.25">
      <c r="S130" s="75"/>
      <c r="U130" s="265"/>
      <c r="V130" s="265"/>
      <c r="W130" s="265"/>
    </row>
    <row r="131" spans="13:23" x14ac:dyDescent="0.25">
      <c r="S131" s="21"/>
      <c r="U131" s="21"/>
      <c r="V131" s="21"/>
      <c r="W131" s="21"/>
    </row>
    <row r="132" spans="13:23" ht="15.75" x14ac:dyDescent="0.25">
      <c r="S132" s="75"/>
      <c r="U132" s="265"/>
      <c r="V132" s="265"/>
      <c r="W132" s="265"/>
    </row>
    <row r="133" spans="13:23" x14ac:dyDescent="0.25">
      <c r="S133" s="21"/>
      <c r="U133" s="21"/>
      <c r="V133" s="21"/>
      <c r="W133" s="21"/>
    </row>
    <row r="134" spans="13:23" ht="15.75" x14ac:dyDescent="0.25">
      <c r="S134" s="75"/>
      <c r="U134" s="265"/>
      <c r="V134" s="265"/>
      <c r="W134" s="265"/>
    </row>
    <row r="135" spans="13:23" x14ac:dyDescent="0.25">
      <c r="S135" s="21"/>
      <c r="U135" s="21"/>
      <c r="V135" s="21"/>
      <c r="W135" s="21"/>
    </row>
    <row r="136" spans="13:23" ht="15.75" x14ac:dyDescent="0.25">
      <c r="S136" s="75"/>
      <c r="U136" s="265"/>
      <c r="V136" s="265"/>
      <c r="W136" s="265"/>
    </row>
    <row r="137" spans="13:23" x14ac:dyDescent="0.25">
      <c r="S137" s="21"/>
      <c r="U137" s="21"/>
      <c r="V137" s="21"/>
      <c r="W137" s="21"/>
    </row>
    <row r="138" spans="13:23" ht="15.75" x14ac:dyDescent="0.25">
      <c r="S138" s="75"/>
      <c r="U138" s="265"/>
      <c r="V138" s="265"/>
      <c r="W138" s="265"/>
    </row>
    <row r="139" spans="13:23" ht="15.75" x14ac:dyDescent="0.25">
      <c r="S139" s="75"/>
      <c r="T139" s="28"/>
      <c r="U139" s="75"/>
      <c r="V139" s="75"/>
      <c r="W139" s="75"/>
    </row>
    <row r="140" spans="13:23" ht="15.75" x14ac:dyDescent="0.25">
      <c r="S140" s="75"/>
      <c r="U140" s="265"/>
      <c r="V140" s="265"/>
      <c r="W140" s="265"/>
    </row>
    <row r="141" spans="13:23" ht="15.75" x14ac:dyDescent="0.25">
      <c r="S141" s="75"/>
      <c r="T141" s="28"/>
      <c r="U141" s="75"/>
      <c r="V141" s="75"/>
      <c r="W141" s="75"/>
    </row>
    <row r="142" spans="13:23" ht="15.75" x14ac:dyDescent="0.25">
      <c r="S142" s="75"/>
      <c r="U142" s="265"/>
      <c r="V142" s="265"/>
      <c r="W142" s="265"/>
    </row>
    <row r="143" spans="13:23" x14ac:dyDescent="0.25">
      <c r="S143" s="21"/>
      <c r="U143" s="21"/>
      <c r="V143" s="21"/>
      <c r="W143" s="21"/>
    </row>
    <row r="144" spans="13:23" ht="15.75" x14ac:dyDescent="0.25">
      <c r="S144" s="75"/>
      <c r="U144" s="265"/>
      <c r="V144" s="265"/>
      <c r="W144" s="265"/>
    </row>
  </sheetData>
  <sortState ref="G120:I122">
    <sortCondition descending="1" ref="H120:H122"/>
  </sortState>
  <mergeCells count="142">
    <mergeCell ref="S58:T58"/>
    <mergeCell ref="BY27:CB27"/>
    <mergeCell ref="CC27:CF27"/>
    <mergeCell ref="AD29:AD36"/>
    <mergeCell ref="BH27:BK27"/>
    <mergeCell ref="BL27:BO27"/>
    <mergeCell ref="BP27:BS27"/>
    <mergeCell ref="BT27:BX27"/>
    <mergeCell ref="V40:AA40"/>
    <mergeCell ref="V41:AA41"/>
    <mergeCell ref="V42:AA42"/>
    <mergeCell ref="S52:T52"/>
    <mergeCell ref="S53:T53"/>
    <mergeCell ref="S55:T55"/>
    <mergeCell ref="S56:T56"/>
    <mergeCell ref="BD27:BG27"/>
    <mergeCell ref="AF27:AJ27"/>
    <mergeCell ref="AK27:AO27"/>
    <mergeCell ref="AP27:AS27"/>
    <mergeCell ref="AT27:AW27"/>
    <mergeCell ref="AY27:BC27"/>
    <mergeCell ref="U52:W52"/>
    <mergeCell ref="V43:AA43"/>
    <mergeCell ref="S47:V47"/>
    <mergeCell ref="BL14:BO14"/>
    <mergeCell ref="AF14:AJ14"/>
    <mergeCell ref="AK14:AO14"/>
    <mergeCell ref="AD16:AD23"/>
    <mergeCell ref="U50:W50"/>
    <mergeCell ref="U51:W51"/>
    <mergeCell ref="S51:T51"/>
    <mergeCell ref="BP14:BS14"/>
    <mergeCell ref="BT14:BX14"/>
    <mergeCell ref="BY14:CB14"/>
    <mergeCell ref="CC14:CF14"/>
    <mergeCell ref="AP14:AS14"/>
    <mergeCell ref="AT14:AW14"/>
    <mergeCell ref="AY14:BC14"/>
    <mergeCell ref="BD14:BG14"/>
    <mergeCell ref="BH14:BK14"/>
    <mergeCell ref="U128:W128"/>
    <mergeCell ref="U86:W86"/>
    <mergeCell ref="U88:W88"/>
    <mergeCell ref="U90:W90"/>
    <mergeCell ref="U92:W92"/>
    <mergeCell ref="U94:W94"/>
    <mergeCell ref="U102:W102"/>
    <mergeCell ref="U98:W98"/>
    <mergeCell ref="U100:W100"/>
    <mergeCell ref="U96:W96"/>
    <mergeCell ref="U108:W108"/>
    <mergeCell ref="U120:W120"/>
    <mergeCell ref="U110:W110"/>
    <mergeCell ref="U112:W112"/>
    <mergeCell ref="U114:W114"/>
    <mergeCell ref="U116:W116"/>
    <mergeCell ref="U118:W118"/>
    <mergeCell ref="U144:W144"/>
    <mergeCell ref="U134:W134"/>
    <mergeCell ref="U136:W136"/>
    <mergeCell ref="U138:W138"/>
    <mergeCell ref="U130:W130"/>
    <mergeCell ref="U132:W132"/>
    <mergeCell ref="U140:W140"/>
    <mergeCell ref="U142:W142"/>
    <mergeCell ref="U122:W122"/>
    <mergeCell ref="U124:W124"/>
    <mergeCell ref="U126:W126"/>
    <mergeCell ref="A1:Q1"/>
    <mergeCell ref="H4:I4"/>
    <mergeCell ref="D5:E5"/>
    <mergeCell ref="D26:E26"/>
    <mergeCell ref="D44:E44"/>
    <mergeCell ref="U82:W82"/>
    <mergeCell ref="H50:I50"/>
    <mergeCell ref="H54:I54"/>
    <mergeCell ref="A64:Q64"/>
    <mergeCell ref="U80:W80"/>
    <mergeCell ref="O61:Q61"/>
    <mergeCell ref="G61:I61"/>
    <mergeCell ref="K61:M61"/>
    <mergeCell ref="H65:I65"/>
    <mergeCell ref="U68:W68"/>
    <mergeCell ref="U70:W70"/>
    <mergeCell ref="U56:W56"/>
    <mergeCell ref="S54:T54"/>
    <mergeCell ref="D66:E66"/>
    <mergeCell ref="D82:E82"/>
    <mergeCell ref="C61:E61"/>
    <mergeCell ref="D50:E50"/>
    <mergeCell ref="D54:E54"/>
    <mergeCell ref="L5:M5"/>
    <mergeCell ref="U84:W84"/>
    <mergeCell ref="D119:E119"/>
    <mergeCell ref="U66:W66"/>
    <mergeCell ref="U76:W76"/>
    <mergeCell ref="U72:W72"/>
    <mergeCell ref="U74:W74"/>
    <mergeCell ref="U78:W78"/>
    <mergeCell ref="U16:V16"/>
    <mergeCell ref="U58:AA58"/>
    <mergeCell ref="X16:Y16"/>
    <mergeCell ref="H119:I119"/>
    <mergeCell ref="L119:M119"/>
    <mergeCell ref="P119:Q119"/>
    <mergeCell ref="U29:V29"/>
    <mergeCell ref="X29:Y29"/>
    <mergeCell ref="S49:T49"/>
    <mergeCell ref="S50:T50"/>
    <mergeCell ref="S48:W48"/>
    <mergeCell ref="U49:W49"/>
    <mergeCell ref="U104:W104"/>
    <mergeCell ref="U106:W106"/>
    <mergeCell ref="U53:W53"/>
    <mergeCell ref="U54:W54"/>
    <mergeCell ref="U55:W55"/>
    <mergeCell ref="L54:M54"/>
    <mergeCell ref="P54:Q54"/>
    <mergeCell ref="D98:E98"/>
    <mergeCell ref="D114:E114"/>
    <mergeCell ref="H114:I114"/>
    <mergeCell ref="P114:Q114"/>
    <mergeCell ref="L66:M66"/>
    <mergeCell ref="P66:Q66"/>
    <mergeCell ref="L82:M82"/>
    <mergeCell ref="P82:Q82"/>
    <mergeCell ref="P98:Q98"/>
    <mergeCell ref="H66:I66"/>
    <mergeCell ref="H82:I82"/>
    <mergeCell ref="H98:I98"/>
    <mergeCell ref="L98:M98"/>
    <mergeCell ref="L114:M114"/>
    <mergeCell ref="H5:I5"/>
    <mergeCell ref="H26:I26"/>
    <mergeCell ref="H44:I44"/>
    <mergeCell ref="P5:Q5"/>
    <mergeCell ref="L26:M26"/>
    <mergeCell ref="P26:Q26"/>
    <mergeCell ref="L44:M44"/>
    <mergeCell ref="P44:Q44"/>
    <mergeCell ref="L50:M50"/>
    <mergeCell ref="P50:Q50"/>
  </mergeCells>
  <pageMargins left="0.39" right="0.51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Way</dc:creator>
  <cp:lastModifiedBy>Rex Way</cp:lastModifiedBy>
  <cp:lastPrinted>2017-08-13T12:09:47Z</cp:lastPrinted>
  <dcterms:created xsi:type="dcterms:W3CDTF">2007-07-15T05:24:15Z</dcterms:created>
  <dcterms:modified xsi:type="dcterms:W3CDTF">2017-08-25T10:53:47Z</dcterms:modified>
</cp:coreProperties>
</file>